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tabRatio="703" activeTab="4"/>
  </bookViews>
  <sheets>
    <sheet name="Приложение 1" sheetId="9" r:id="rId1"/>
    <sheet name="Приложение 2" sheetId="10" r:id="rId2"/>
    <sheet name="Приложение 3" sheetId="3" r:id="rId3"/>
    <sheet name="Приложение 4" sheetId="2" r:id="rId4"/>
    <sheet name="Приложение 5" sheetId="4" r:id="rId5"/>
    <sheet name="Приложение 6" sheetId="5" r:id="rId6"/>
    <sheet name="Приложение 7" sheetId="12" r:id="rId7"/>
    <sheet name="Приложение 8" sheetId="13" r:id="rId8"/>
    <sheet name="Приложение 9" sheetId="14" r:id="rId9"/>
    <sheet name="Лист1" sheetId="15" r:id="rId10"/>
  </sheets>
  <definedNames>
    <definedName name="_xlnm._FilterDatabase" localSheetId="1" hidden="1">'Приложение 2'!$A$10:$K$10</definedName>
    <definedName name="_xlnm._FilterDatabase" localSheetId="2" hidden="1">'Приложение 3'!$A$6:$S$396</definedName>
    <definedName name="_xlnm._FilterDatabase" localSheetId="3" hidden="1">'Приложение 4'!$A$6:$L$350</definedName>
    <definedName name="_xlnm._FilterDatabase" localSheetId="4" hidden="1">'Приложение 5'!$A$6:$X$462</definedName>
    <definedName name="_xlnm._FilterDatabase" localSheetId="5" hidden="1">'Приложение 6'!$A$6:$K$14</definedName>
    <definedName name="_xlnm.Print_Titles" localSheetId="7">'Приложение 8'!$11:$11</definedName>
    <definedName name="_xlnm.Print_Area" localSheetId="1">'Приложение 2'!$A$1:$E$61</definedName>
    <definedName name="_xlnm.Print_Area" localSheetId="2">'Приложение 3'!$A$1:$L$396</definedName>
    <definedName name="_xlnm.Print_Area" localSheetId="3">'Приложение 4'!$A$1:$K$350</definedName>
    <definedName name="_xlnm.Print_Area" localSheetId="4">'Приложение 5'!$A$1:$L$462</definedName>
    <definedName name="_xlnm.Print_Area" localSheetId="5">'Приложение 6'!$A$1:$K$11</definedName>
    <definedName name="_xlnm.Print_Area" localSheetId="6">'Приложение 7'!$A$1:$D$62</definedName>
    <definedName name="_xlnm.Print_Area" localSheetId="7">'Приложение 8'!$A$1:$E$38</definedName>
  </definedNames>
  <calcPr calcId="152511"/>
</workbook>
</file>

<file path=xl/calcChain.xml><?xml version="1.0" encoding="utf-8"?>
<calcChain xmlns="http://schemas.openxmlformats.org/spreadsheetml/2006/main">
  <c r="L170" i="4" l="1"/>
  <c r="K170" i="4"/>
  <c r="J170" i="4"/>
  <c r="K297" i="2"/>
  <c r="K296" i="2" s="1"/>
  <c r="K295" i="2" s="1"/>
  <c r="K294" i="2" s="1"/>
  <c r="J297" i="2"/>
  <c r="J296" i="2" s="1"/>
  <c r="J295" i="2" s="1"/>
  <c r="J294" i="2" s="1"/>
  <c r="I297" i="2"/>
  <c r="I296" i="2" s="1"/>
  <c r="I295" i="2" s="1"/>
  <c r="I294" i="2" s="1"/>
  <c r="L285" i="3"/>
  <c r="L284" i="3" s="1"/>
  <c r="L283" i="3" s="1"/>
  <c r="L282" i="3" s="1"/>
  <c r="L281" i="3" s="1"/>
  <c r="L280" i="3" s="1"/>
  <c r="K285" i="3"/>
  <c r="K284" i="3" s="1"/>
  <c r="K283" i="3" s="1"/>
  <c r="K282" i="3" s="1"/>
  <c r="K281" i="3" s="1"/>
  <c r="K280" i="3" s="1"/>
  <c r="J285" i="3"/>
  <c r="J284" i="3" s="1"/>
  <c r="J283" i="3" s="1"/>
  <c r="J282" i="3" s="1"/>
  <c r="J281" i="3" s="1"/>
  <c r="J280" i="3" s="1"/>
  <c r="D29" i="10" l="1"/>
  <c r="E29" i="10"/>
  <c r="C29" i="10"/>
  <c r="C28" i="10"/>
  <c r="Q8" i="4" l="1"/>
  <c r="S8" i="4"/>
  <c r="K359" i="4"/>
  <c r="L359" i="4"/>
  <c r="J359" i="4"/>
  <c r="J84" i="2"/>
  <c r="J83" i="2" s="1"/>
  <c r="J82" i="2" s="1"/>
  <c r="J81" i="2" s="1"/>
  <c r="J80" i="2" s="1"/>
  <c r="J79" i="2" s="1"/>
  <c r="K84" i="2"/>
  <c r="K83" i="2" s="1"/>
  <c r="K82" i="2" s="1"/>
  <c r="K81" i="2" s="1"/>
  <c r="K80" i="2" s="1"/>
  <c r="K79" i="2" s="1"/>
  <c r="I84" i="2"/>
  <c r="I83" i="2" s="1"/>
  <c r="I82" i="2" s="1"/>
  <c r="I81" i="2" s="1"/>
  <c r="I80" i="2" s="1"/>
  <c r="I79" i="2" s="1"/>
  <c r="L69" i="3"/>
  <c r="L68" i="3" s="1"/>
  <c r="L67" i="3" s="1"/>
  <c r="L66" i="3" s="1"/>
  <c r="L65" i="3" s="1"/>
  <c r="J69" i="3"/>
  <c r="J68" i="3" s="1"/>
  <c r="J67" i="3" s="1"/>
  <c r="J66" i="3" s="1"/>
  <c r="J65" i="3" s="1"/>
  <c r="K69" i="3"/>
  <c r="K68" i="3" s="1"/>
  <c r="K67" i="3" s="1"/>
  <c r="K66" i="3" s="1"/>
  <c r="K65" i="3" s="1"/>
  <c r="J29" i="2" l="1"/>
  <c r="J28" i="2" s="1"/>
  <c r="K29" i="2"/>
  <c r="K28" i="2" s="1"/>
  <c r="I29" i="2"/>
  <c r="I28" i="2" s="1"/>
  <c r="J97" i="2"/>
  <c r="K29" i="3"/>
  <c r="L29" i="3"/>
  <c r="J29" i="3"/>
  <c r="K229" i="4"/>
  <c r="K228" i="4" s="1"/>
  <c r="K227" i="4" s="1"/>
  <c r="K226" i="4" s="1"/>
  <c r="K225" i="4" s="1"/>
  <c r="K224" i="4" s="1"/>
  <c r="L229" i="4"/>
  <c r="L228" i="4" s="1"/>
  <c r="L227" i="4" s="1"/>
  <c r="L226" i="4" s="1"/>
  <c r="L225" i="4" s="1"/>
  <c r="L224" i="4" s="1"/>
  <c r="J229" i="4"/>
  <c r="J228" i="4" s="1"/>
  <c r="J227" i="4" s="1"/>
  <c r="J226" i="4" s="1"/>
  <c r="J225" i="4" s="1"/>
  <c r="J224" i="4" s="1"/>
  <c r="K249" i="4"/>
  <c r="K248" i="4" s="1"/>
  <c r="K247" i="4" s="1"/>
  <c r="K246" i="4" s="1"/>
  <c r="K245" i="4" s="1"/>
  <c r="K244" i="4" s="1"/>
  <c r="L249" i="4"/>
  <c r="L248" i="4" s="1"/>
  <c r="L247" i="4" s="1"/>
  <c r="L246" i="4" s="1"/>
  <c r="L245" i="4" s="1"/>
  <c r="L244" i="4" s="1"/>
  <c r="J249" i="4"/>
  <c r="J248" i="4" s="1"/>
  <c r="J247" i="4" s="1"/>
  <c r="J246" i="4" s="1"/>
  <c r="J245" i="4" s="1"/>
  <c r="J244" i="4" s="1"/>
  <c r="J253" i="2"/>
  <c r="J252" i="2" s="1"/>
  <c r="J251" i="2" s="1"/>
  <c r="J250" i="2" s="1"/>
  <c r="J249" i="2" s="1"/>
  <c r="J248" i="2" s="1"/>
  <c r="J247" i="2" s="1"/>
  <c r="K253" i="2"/>
  <c r="K252" i="2" s="1"/>
  <c r="K251" i="2" s="1"/>
  <c r="K250" i="2" s="1"/>
  <c r="K249" i="2" s="1"/>
  <c r="K248" i="2" s="1"/>
  <c r="K247" i="2" s="1"/>
  <c r="I253" i="2"/>
  <c r="I252" i="2" s="1"/>
  <c r="I251" i="2" s="1"/>
  <c r="I250" i="2" s="1"/>
  <c r="I249" i="2" s="1"/>
  <c r="I248" i="2" s="1"/>
  <c r="I247" i="2" s="1"/>
  <c r="J212" i="2"/>
  <c r="J211" i="2" s="1"/>
  <c r="K212" i="2"/>
  <c r="K211" i="2" s="1"/>
  <c r="I212" i="2"/>
  <c r="I211" i="2" s="1"/>
  <c r="L354" i="3"/>
  <c r="K354" i="3"/>
  <c r="K258" i="3"/>
  <c r="K257" i="3" s="1"/>
  <c r="K256" i="3" s="1"/>
  <c r="K255" i="3" s="1"/>
  <c r="K254" i="3" s="1"/>
  <c r="K253" i="3" s="1"/>
  <c r="K252" i="3" s="1"/>
  <c r="L258" i="3"/>
  <c r="L257" i="3" s="1"/>
  <c r="L256" i="3" s="1"/>
  <c r="L255" i="3" s="1"/>
  <c r="L254" i="3" s="1"/>
  <c r="L253" i="3" s="1"/>
  <c r="L252" i="3" s="1"/>
  <c r="J258" i="3"/>
  <c r="J257" i="3" s="1"/>
  <c r="J256" i="3" s="1"/>
  <c r="J255" i="3" s="1"/>
  <c r="J254" i="3" s="1"/>
  <c r="J253" i="3" s="1"/>
  <c r="J252" i="3" s="1"/>
  <c r="K242" i="3"/>
  <c r="K241" i="3" s="1"/>
  <c r="K240" i="3" s="1"/>
  <c r="K239" i="3" s="1"/>
  <c r="K238" i="3" s="1"/>
  <c r="K237" i="3" s="1"/>
  <c r="L242" i="3"/>
  <c r="L241" i="3" s="1"/>
  <c r="L240" i="3" s="1"/>
  <c r="L239" i="3" s="1"/>
  <c r="L238" i="3" s="1"/>
  <c r="L237" i="3" s="1"/>
  <c r="J242" i="3"/>
  <c r="J241" i="3" s="1"/>
  <c r="J240" i="3" s="1"/>
  <c r="J239" i="3" s="1"/>
  <c r="J238" i="3" s="1"/>
  <c r="J237" i="3" s="1"/>
  <c r="I111" i="2" l="1"/>
  <c r="I110" i="2" s="1"/>
  <c r="I113" i="2"/>
  <c r="I112" i="2" s="1"/>
  <c r="I119" i="2"/>
  <c r="I118" i="2" s="1"/>
  <c r="I121" i="2"/>
  <c r="I120" i="2" s="1"/>
  <c r="I129" i="2"/>
  <c r="I128" i="2" s="1"/>
  <c r="I127" i="2" s="1"/>
  <c r="I132" i="2"/>
  <c r="I131" i="2" s="1"/>
  <c r="I130" i="2" s="1"/>
  <c r="I137" i="2"/>
  <c r="I136" i="2" s="1"/>
  <c r="I135" i="2" s="1"/>
  <c r="I134" i="2" s="1"/>
  <c r="I133" i="2" s="1"/>
  <c r="I143" i="2"/>
  <c r="I142" i="2" s="1"/>
  <c r="I141" i="2" s="1"/>
  <c r="I146" i="2"/>
  <c r="I145" i="2" s="1"/>
  <c r="I144" i="2" s="1"/>
  <c r="I154" i="2"/>
  <c r="I153" i="2" s="1"/>
  <c r="I152" i="2" s="1"/>
  <c r="I151" i="2" s="1"/>
  <c r="I150" i="2" s="1"/>
  <c r="I149" i="2" s="1"/>
  <c r="I148" i="2" s="1"/>
  <c r="I161" i="2"/>
  <c r="I160" i="2" s="1"/>
  <c r="I159" i="2" s="1"/>
  <c r="I158" i="2" s="1"/>
  <c r="I157" i="2" s="1"/>
  <c r="I156" i="2" s="1"/>
  <c r="I155" i="2" s="1"/>
  <c r="I168" i="2"/>
  <c r="I167" i="2" s="1"/>
  <c r="I176" i="2"/>
  <c r="I175" i="2" s="1"/>
  <c r="I174" i="2" s="1"/>
  <c r="I179" i="2"/>
  <c r="I178" i="2" s="1"/>
  <c r="I177" i="2" s="1"/>
  <c r="I186" i="2"/>
  <c r="I185" i="2" s="1"/>
  <c r="I184" i="2" s="1"/>
  <c r="I189" i="2"/>
  <c r="I188" i="2" s="1"/>
  <c r="I187" i="2" s="1"/>
  <c r="I192" i="2"/>
  <c r="I191" i="2" s="1"/>
  <c r="I190" i="2" s="1"/>
  <c r="I196" i="2"/>
  <c r="I195" i="2" s="1"/>
  <c r="I194" i="2" s="1"/>
  <c r="I193" i="2" s="1"/>
  <c r="I200" i="2"/>
  <c r="I199" i="2" s="1"/>
  <c r="I198" i="2" s="1"/>
  <c r="I197" i="2" s="1"/>
  <c r="I207" i="2"/>
  <c r="I206" i="2" s="1"/>
  <c r="I205" i="2" s="1"/>
  <c r="I204" i="2" s="1"/>
  <c r="I214" i="2"/>
  <c r="I213" i="2" s="1"/>
  <c r="I220" i="2"/>
  <c r="I219" i="2" s="1"/>
  <c r="I218" i="2" s="1"/>
  <c r="I217" i="2" s="1"/>
  <c r="I216" i="2" s="1"/>
  <c r="I215" i="2" s="1"/>
  <c r="I227" i="2"/>
  <c r="I226" i="2" s="1"/>
  <c r="I225" i="2" s="1"/>
  <c r="I224" i="2" s="1"/>
  <c r="I223" i="2" s="1"/>
  <c r="I222" i="2" s="1"/>
  <c r="I232" i="2"/>
  <c r="I231" i="2" s="1"/>
  <c r="I234" i="2"/>
  <c r="I233" i="2" s="1"/>
  <c r="I242" i="2"/>
  <c r="I241" i="2" s="1"/>
  <c r="I240" i="2" s="1"/>
  <c r="I239" i="2" s="1"/>
  <c r="I246" i="2"/>
  <c r="I245" i="2" s="1"/>
  <c r="I244" i="2" s="1"/>
  <c r="I243" i="2" s="1"/>
  <c r="I261" i="2"/>
  <c r="I260" i="2" s="1"/>
  <c r="I259" i="2" s="1"/>
  <c r="I258" i="2" s="1"/>
  <c r="I257" i="2" s="1"/>
  <c r="I256" i="2" s="1"/>
  <c r="I255" i="2" s="1"/>
  <c r="I268" i="2"/>
  <c r="I267" i="2" s="1"/>
  <c r="I266" i="2" s="1"/>
  <c r="I265" i="2" s="1"/>
  <c r="I264" i="2" s="1"/>
  <c r="I274" i="2"/>
  <c r="I273" i="2" s="1"/>
  <c r="I272" i="2" s="1"/>
  <c r="I271" i="2" s="1"/>
  <c r="I270" i="2" s="1"/>
  <c r="I269" i="2" s="1"/>
  <c r="I280" i="2"/>
  <c r="I279" i="2" s="1"/>
  <c r="I278" i="2" s="1"/>
  <c r="I277" i="2" s="1"/>
  <c r="I276" i="2" s="1"/>
  <c r="I285" i="2"/>
  <c r="I284" i="2" s="1"/>
  <c r="I283" i="2" s="1"/>
  <c r="I282" i="2" s="1"/>
  <c r="I281" i="2" s="1"/>
  <c r="I292" i="2"/>
  <c r="I293" i="2"/>
  <c r="I302" i="2"/>
  <c r="I301" i="2" s="1"/>
  <c r="I300" i="2" s="1"/>
  <c r="I305" i="2"/>
  <c r="I304" i="2" s="1"/>
  <c r="I303" i="2" s="1"/>
  <c r="I312" i="2"/>
  <c r="I311" i="2" s="1"/>
  <c r="I310" i="2" s="1"/>
  <c r="I309" i="2" s="1"/>
  <c r="I308" i="2" s="1"/>
  <c r="I307" i="2" s="1"/>
  <c r="I306" i="2" s="1"/>
  <c r="I319" i="2"/>
  <c r="I318" i="2" s="1"/>
  <c r="I317" i="2" s="1"/>
  <c r="I316" i="2" s="1"/>
  <c r="I315" i="2" s="1"/>
  <c r="I314" i="2" s="1"/>
  <c r="I313" i="2" s="1"/>
  <c r="I327" i="2"/>
  <c r="I326" i="2" s="1"/>
  <c r="I325" i="2" s="1"/>
  <c r="I324" i="2" s="1"/>
  <c r="I323" i="2" s="1"/>
  <c r="I322" i="2" s="1"/>
  <c r="I321" i="2" s="1"/>
  <c r="I320" i="2" s="1"/>
  <c r="I335" i="2"/>
  <c r="I334" i="2" s="1"/>
  <c r="I333" i="2" s="1"/>
  <c r="I332" i="2" s="1"/>
  <c r="I331" i="2" s="1"/>
  <c r="I330" i="2" s="1"/>
  <c r="I329" i="2" s="1"/>
  <c r="I342" i="2"/>
  <c r="I341" i="2" s="1"/>
  <c r="I340" i="2" s="1"/>
  <c r="I339" i="2" s="1"/>
  <c r="I338" i="2" s="1"/>
  <c r="I337" i="2" s="1"/>
  <c r="I336" i="2" s="1"/>
  <c r="I350" i="2"/>
  <c r="I349" i="2" s="1"/>
  <c r="I348" i="2" s="1"/>
  <c r="I347" i="2" s="1"/>
  <c r="I346" i="2" s="1"/>
  <c r="I345" i="2" s="1"/>
  <c r="I344" i="2" s="1"/>
  <c r="I343" i="2" s="1"/>
  <c r="I299" i="2" l="1"/>
  <c r="I298" i="2" s="1"/>
  <c r="I117" i="2"/>
  <c r="I116" i="2" s="1"/>
  <c r="I115" i="2" s="1"/>
  <c r="I114" i="2" s="1"/>
  <c r="I230" i="2"/>
  <c r="I229" i="2" s="1"/>
  <c r="I228" i="2" s="1"/>
  <c r="I221" i="2" s="1"/>
  <c r="I210" i="2"/>
  <c r="I209" i="2" s="1"/>
  <c r="I208" i="2" s="1"/>
  <c r="I238" i="2"/>
  <c r="I237" i="2" s="1"/>
  <c r="I236" i="2" s="1"/>
  <c r="I235" i="2" s="1"/>
  <c r="I166" i="2"/>
  <c r="I165" i="2" s="1"/>
  <c r="I164" i="2" s="1"/>
  <c r="I163" i="2" s="1"/>
  <c r="I162" i="2" s="1"/>
  <c r="I147" i="2" s="1"/>
  <c r="I126" i="2"/>
  <c r="I125" i="2" s="1"/>
  <c r="I124" i="2" s="1"/>
  <c r="I123" i="2" s="1"/>
  <c r="I291" i="2"/>
  <c r="I290" i="2" s="1"/>
  <c r="I289" i="2" s="1"/>
  <c r="I288" i="2" s="1"/>
  <c r="I287" i="2" s="1"/>
  <c r="I286" i="2" s="1"/>
  <c r="I328" i="2"/>
  <c r="I263" i="2"/>
  <c r="I173" i="2"/>
  <c r="I172" i="2" s="1"/>
  <c r="I171" i="2" s="1"/>
  <c r="I170" i="2" s="1"/>
  <c r="I140" i="2"/>
  <c r="I139" i="2" s="1"/>
  <c r="I138" i="2" s="1"/>
  <c r="I183" i="2"/>
  <c r="I182" i="2" s="1"/>
  <c r="I275" i="2"/>
  <c r="I203" i="2"/>
  <c r="I202" i="2" s="1"/>
  <c r="I109" i="2"/>
  <c r="I108" i="2" s="1"/>
  <c r="D60" i="10"/>
  <c r="D59" i="10" s="1"/>
  <c r="E60" i="10"/>
  <c r="E59" i="10" s="1"/>
  <c r="C60" i="10"/>
  <c r="C59" i="10" s="1"/>
  <c r="I122" i="2" l="1"/>
  <c r="I201" i="2"/>
  <c r="I181" i="2"/>
  <c r="I180" i="2" s="1"/>
  <c r="I262" i="2"/>
  <c r="C16" i="10"/>
  <c r="I169" i="2" l="1"/>
  <c r="I254" i="2"/>
  <c r="L331" i="4" l="1"/>
  <c r="L330" i="4" s="1"/>
  <c r="L329" i="4" s="1"/>
  <c r="L328" i="4" s="1"/>
  <c r="L327" i="4" s="1"/>
  <c r="K168" i="2"/>
  <c r="K167" i="2" s="1"/>
  <c r="J168" i="2"/>
  <c r="J167" i="2" s="1"/>
  <c r="L116" i="3"/>
  <c r="K9" i="5" s="1"/>
  <c r="K8" i="5" s="1"/>
  <c r="L115" i="3" l="1"/>
  <c r="L114" i="3" s="1"/>
  <c r="J116" i="3"/>
  <c r="J115" i="3" s="1"/>
  <c r="J331" i="4"/>
  <c r="J330" i="4" s="1"/>
  <c r="J329" i="4" s="1"/>
  <c r="J328" i="4" s="1"/>
  <c r="J327" i="4" s="1"/>
  <c r="K331" i="4"/>
  <c r="K330" i="4" s="1"/>
  <c r="K329" i="4" s="1"/>
  <c r="K328" i="4" s="1"/>
  <c r="K327" i="4" s="1"/>
  <c r="K116" i="3"/>
  <c r="K115" i="3" s="1"/>
  <c r="K114" i="3" l="1"/>
  <c r="K113" i="3" s="1"/>
  <c r="K112" i="3" s="1"/>
  <c r="K111" i="3" s="1"/>
  <c r="K110" i="3" s="1"/>
  <c r="J114" i="3"/>
  <c r="J113" i="3" s="1"/>
  <c r="J112" i="3" s="1"/>
  <c r="J111" i="3" s="1"/>
  <c r="J110" i="3" s="1"/>
  <c r="L113" i="3"/>
  <c r="L112" i="3" s="1"/>
  <c r="L111" i="3" s="1"/>
  <c r="L110" i="3" s="1"/>
  <c r="I9" i="5"/>
  <c r="I8" i="5" s="1"/>
  <c r="J9" i="5"/>
  <c r="J8" i="5" s="1"/>
  <c r="E55" i="10" l="1"/>
  <c r="D55" i="10"/>
  <c r="C55" i="10"/>
  <c r="C19" i="10" l="1"/>
  <c r="J118" i="4" l="1"/>
  <c r="J117" i="4" s="1"/>
  <c r="J116" i="4" s="1"/>
  <c r="J115" i="4" s="1"/>
  <c r="J114" i="4" s="1"/>
  <c r="J113" i="4" s="1"/>
  <c r="J112" i="4" s="1"/>
  <c r="L219" i="3"/>
  <c r="J161" i="2"/>
  <c r="J160" i="2" s="1"/>
  <c r="J159" i="2" s="1"/>
  <c r="J158" i="2" s="1"/>
  <c r="J157" i="2" s="1"/>
  <c r="J156" i="2" s="1"/>
  <c r="J155" i="2" s="1"/>
  <c r="J219" i="3"/>
  <c r="J218" i="3" s="1"/>
  <c r="J217" i="3" s="1"/>
  <c r="J216" i="3" s="1"/>
  <c r="L118" i="4" l="1"/>
  <c r="L117" i="4" s="1"/>
  <c r="L116" i="4" s="1"/>
  <c r="L115" i="4" s="1"/>
  <c r="L114" i="4" s="1"/>
  <c r="L113" i="4" s="1"/>
  <c r="L112" i="4" s="1"/>
  <c r="K118" i="4"/>
  <c r="K117" i="4" s="1"/>
  <c r="K116" i="4" s="1"/>
  <c r="K115" i="4" s="1"/>
  <c r="K114" i="4" s="1"/>
  <c r="K113" i="4" s="1"/>
  <c r="K112" i="4" s="1"/>
  <c r="K219" i="3"/>
  <c r="K218" i="3" s="1"/>
  <c r="K217" i="3" s="1"/>
  <c r="K216" i="3" s="1"/>
  <c r="K161" i="2"/>
  <c r="K160" i="2" s="1"/>
  <c r="K159" i="2" s="1"/>
  <c r="K158" i="2" s="1"/>
  <c r="K157" i="2" s="1"/>
  <c r="K156" i="2" s="1"/>
  <c r="K155" i="2" s="1"/>
  <c r="L218" i="3"/>
  <c r="L217" i="3" s="1"/>
  <c r="L216" i="3" s="1"/>
  <c r="E57" i="10" l="1"/>
  <c r="D57" i="10"/>
  <c r="C57" i="10"/>
  <c r="K197" i="4"/>
  <c r="K196" i="4" s="1"/>
  <c r="K195" i="4" s="1"/>
  <c r="K194" i="4" s="1"/>
  <c r="K193" i="4" s="1"/>
  <c r="K192" i="4" s="1"/>
  <c r="K191" i="4" s="1"/>
  <c r="L197" i="4"/>
  <c r="L196" i="4" s="1"/>
  <c r="L195" i="4" s="1"/>
  <c r="L194" i="4" s="1"/>
  <c r="L193" i="4" s="1"/>
  <c r="L192" i="4" s="1"/>
  <c r="L191" i="4" s="1"/>
  <c r="J197" i="4"/>
  <c r="J196" i="4" s="1"/>
  <c r="J195" i="4" s="1"/>
  <c r="J194" i="4" s="1"/>
  <c r="J193" i="4" s="1"/>
  <c r="J192" i="4" s="1"/>
  <c r="J191" i="4" s="1"/>
  <c r="K141" i="4"/>
  <c r="K140" i="4" s="1"/>
  <c r="K139" i="4" s="1"/>
  <c r="K138" i="4" s="1"/>
  <c r="K137" i="4" s="1"/>
  <c r="K136" i="4" s="1"/>
  <c r="L141" i="4"/>
  <c r="L140" i="4" s="1"/>
  <c r="L139" i="4" s="1"/>
  <c r="L138" i="4" s="1"/>
  <c r="L137" i="4" s="1"/>
  <c r="L136" i="4" s="1"/>
  <c r="J141" i="4"/>
  <c r="J140" i="4" s="1"/>
  <c r="J139" i="4" s="1"/>
  <c r="J138" i="4" s="1"/>
  <c r="J137" i="4" s="1"/>
  <c r="J136" i="4" s="1"/>
  <c r="K200" i="2"/>
  <c r="K199" i="2" s="1"/>
  <c r="K198" i="2" s="1"/>
  <c r="K197" i="2" s="1"/>
  <c r="J200" i="2"/>
  <c r="J199" i="2" s="1"/>
  <c r="J198" i="2" s="1"/>
  <c r="J197" i="2" s="1"/>
  <c r="J186" i="2"/>
  <c r="J185" i="2" s="1"/>
  <c r="J184" i="2" s="1"/>
  <c r="K186" i="2"/>
  <c r="K185" i="2" s="1"/>
  <c r="K184" i="2" s="1"/>
  <c r="J166" i="2"/>
  <c r="J165" i="2" s="1"/>
  <c r="J164" i="2" s="1"/>
  <c r="J163" i="2" s="1"/>
  <c r="J162" i="2" s="1"/>
  <c r="E51" i="10"/>
  <c r="D51" i="10"/>
  <c r="C51" i="10"/>
  <c r="L235" i="3"/>
  <c r="L234" i="3" s="1"/>
  <c r="L233" i="3" s="1"/>
  <c r="K235" i="3"/>
  <c r="K234" i="3" s="1"/>
  <c r="K233" i="3" s="1"/>
  <c r="J235" i="3"/>
  <c r="J234" i="3" s="1"/>
  <c r="J233" i="3" s="1"/>
  <c r="L227" i="3"/>
  <c r="L226" i="3" s="1"/>
  <c r="L225" i="3" s="1"/>
  <c r="K227" i="3"/>
  <c r="K226" i="3" s="1"/>
  <c r="K225" i="3" s="1"/>
  <c r="J227" i="3"/>
  <c r="J226" i="3" s="1"/>
  <c r="J225" i="3" s="1"/>
  <c r="J215" i="3" l="1"/>
  <c r="J214" i="3" s="1"/>
  <c r="C23" i="12"/>
  <c r="D23" i="12"/>
  <c r="B23" i="12"/>
  <c r="K215" i="3" l="1"/>
  <c r="K214" i="3" s="1"/>
  <c r="L215" i="3"/>
  <c r="L214" i="3" s="1"/>
  <c r="K214" i="4" l="1"/>
  <c r="K213" i="4" s="1"/>
  <c r="K212" i="4" s="1"/>
  <c r="K211" i="4" s="1"/>
  <c r="K210" i="4" s="1"/>
  <c r="K209" i="4" s="1"/>
  <c r="K208" i="4" s="1"/>
  <c r="K207" i="4" s="1"/>
  <c r="L214" i="4"/>
  <c r="L213" i="4" s="1"/>
  <c r="L212" i="4" s="1"/>
  <c r="L211" i="4" s="1"/>
  <c r="L210" i="4" s="1"/>
  <c r="L209" i="4" s="1"/>
  <c r="L208" i="4" s="1"/>
  <c r="L207" i="4" s="1"/>
  <c r="K427" i="4"/>
  <c r="K426" i="4" s="1"/>
  <c r="K425" i="4" s="1"/>
  <c r="K424" i="4" s="1"/>
  <c r="K423" i="4" s="1"/>
  <c r="K422" i="4" s="1"/>
  <c r="L427" i="4"/>
  <c r="L426" i="4" s="1"/>
  <c r="L425" i="4" s="1"/>
  <c r="L424" i="4" s="1"/>
  <c r="L423" i="4" s="1"/>
  <c r="L422" i="4" s="1"/>
  <c r="J427" i="4"/>
  <c r="J426" i="4" s="1"/>
  <c r="J425" i="4" s="1"/>
  <c r="J424" i="4" s="1"/>
  <c r="J423" i="4" s="1"/>
  <c r="J422" i="4" s="1"/>
  <c r="L184" i="3"/>
  <c r="K166" i="2"/>
  <c r="K165" i="2" s="1"/>
  <c r="K164" i="2" s="1"/>
  <c r="K163" i="2" s="1"/>
  <c r="K162" i="2" s="1"/>
  <c r="J154" i="2"/>
  <c r="J153" i="2" s="1"/>
  <c r="J152" i="2" s="1"/>
  <c r="J151" i="2" s="1"/>
  <c r="J150" i="2" s="1"/>
  <c r="J149" i="2" s="1"/>
  <c r="J148" i="2" s="1"/>
  <c r="J147" i="2" s="1"/>
  <c r="K154" i="2"/>
  <c r="K153" i="2" s="1"/>
  <c r="K152" i="2" s="1"/>
  <c r="K151" i="2" s="1"/>
  <c r="K150" i="2" s="1"/>
  <c r="K149" i="2" s="1"/>
  <c r="K148" i="2" s="1"/>
  <c r="K147" i="2" s="1"/>
  <c r="K326" i="4" l="1"/>
  <c r="K325" i="4" s="1"/>
  <c r="L326" i="4"/>
  <c r="L325" i="4" s="1"/>
  <c r="J302" i="2"/>
  <c r="J301" i="2" s="1"/>
  <c r="J300" i="2" s="1"/>
  <c r="K302" i="2"/>
  <c r="K301" i="2" s="1"/>
  <c r="K300" i="2" s="1"/>
  <c r="J326" i="4" l="1"/>
  <c r="J325" i="4" s="1"/>
  <c r="L212" i="3"/>
  <c r="L211" i="3" s="1"/>
  <c r="L210" i="3" s="1"/>
  <c r="L209" i="3" s="1"/>
  <c r="L208" i="3" s="1"/>
  <c r="L207" i="3" s="1"/>
  <c r="L206" i="3" s="1"/>
  <c r="K212" i="3"/>
  <c r="K211" i="3" s="1"/>
  <c r="K210" i="3" s="1"/>
  <c r="K209" i="3" s="1"/>
  <c r="K208" i="3" s="1"/>
  <c r="K207" i="3" s="1"/>
  <c r="K206" i="3" s="1"/>
  <c r="L144" i="3"/>
  <c r="L143" i="3" s="1"/>
  <c r="K144" i="3"/>
  <c r="K143" i="3" s="1"/>
  <c r="J144" i="3"/>
  <c r="J143" i="3" s="1"/>
  <c r="E28" i="10"/>
  <c r="D28" i="10"/>
  <c r="E21" i="10"/>
  <c r="D21" i="10"/>
  <c r="C21" i="10"/>
  <c r="J214" i="4" l="1"/>
  <c r="J213" i="4" s="1"/>
  <c r="J212" i="4" s="1"/>
  <c r="J211" i="4" s="1"/>
  <c r="J210" i="4" s="1"/>
  <c r="J209" i="4" s="1"/>
  <c r="J208" i="4" s="1"/>
  <c r="J207" i="4" s="1"/>
  <c r="J212" i="3"/>
  <c r="J211" i="3" s="1"/>
  <c r="J210" i="3" s="1"/>
  <c r="J209" i="3" s="1"/>
  <c r="J208" i="3" s="1"/>
  <c r="J207" i="3" s="1"/>
  <c r="J206" i="3" s="1"/>
  <c r="E16" i="10"/>
  <c r="D16" i="10"/>
  <c r="K315" i="4" l="1"/>
  <c r="L315" i="4"/>
  <c r="L314" i="4" s="1"/>
  <c r="L313" i="4" s="1"/>
  <c r="L312" i="4" s="1"/>
  <c r="L311" i="4" s="1"/>
  <c r="L310" i="4" s="1"/>
  <c r="J315" i="4"/>
  <c r="J314" i="4" s="1"/>
  <c r="J313" i="4" s="1"/>
  <c r="J312" i="4" s="1"/>
  <c r="J311" i="4" s="1"/>
  <c r="J310" i="4" s="1"/>
  <c r="J56" i="2"/>
  <c r="J55" i="2" s="1"/>
  <c r="J54" i="2" s="1"/>
  <c r="J53" i="2" s="1"/>
  <c r="K56" i="2"/>
  <c r="K55" i="2" s="1"/>
  <c r="K54" i="2" s="1"/>
  <c r="I56" i="2"/>
  <c r="I55" i="2" s="1"/>
  <c r="I54" i="2" s="1"/>
  <c r="I53" i="2" s="1"/>
  <c r="L53" i="3"/>
  <c r="L52" i="3" s="1"/>
  <c r="L51" i="3" s="1"/>
  <c r="K53" i="3"/>
  <c r="K52" i="3" s="1"/>
  <c r="K51" i="3" s="1"/>
  <c r="J53" i="3"/>
  <c r="J52" i="3" s="1"/>
  <c r="J51" i="3" s="1"/>
  <c r="K314" i="4" l="1"/>
  <c r="K313" i="4" s="1"/>
  <c r="K312" i="4" s="1"/>
  <c r="K311" i="4" s="1"/>
  <c r="K310" i="4" s="1"/>
  <c r="K309" i="4" s="1"/>
  <c r="K308" i="4" s="1"/>
  <c r="K307" i="4" s="1"/>
  <c r="L309" i="4"/>
  <c r="L308" i="4" s="1"/>
  <c r="L307" i="4" s="1"/>
  <c r="J309" i="4"/>
  <c r="J308" i="4" s="1"/>
  <c r="J307" i="4" s="1"/>
  <c r="K53" i="2"/>
  <c r="K52" i="2" s="1"/>
  <c r="K51" i="2" s="1"/>
  <c r="J52" i="2"/>
  <c r="J51" i="2" s="1"/>
  <c r="I52" i="2"/>
  <c r="I51" i="2" s="1"/>
  <c r="K351" i="4"/>
  <c r="K350" i="4" s="1"/>
  <c r="K349" i="4" s="1"/>
  <c r="K348" i="4" s="1"/>
  <c r="K347" i="4" s="1"/>
  <c r="K346" i="4" s="1"/>
  <c r="L351" i="4"/>
  <c r="L350" i="4" s="1"/>
  <c r="L349" i="4" s="1"/>
  <c r="L348" i="4" s="1"/>
  <c r="L347" i="4" s="1"/>
  <c r="L346" i="4" s="1"/>
  <c r="J351" i="4"/>
  <c r="J350" i="4" s="1"/>
  <c r="J349" i="4" s="1"/>
  <c r="J348" i="4" s="1"/>
  <c r="J347" i="4" s="1"/>
  <c r="J346" i="4" s="1"/>
  <c r="J285" i="2"/>
  <c r="J284" i="2" s="1"/>
  <c r="J283" i="2" s="1"/>
  <c r="J282" i="2" s="1"/>
  <c r="J281" i="2" s="1"/>
  <c r="K285" i="2"/>
  <c r="K284" i="2" s="1"/>
  <c r="K283" i="2" s="1"/>
  <c r="K282" i="2" s="1"/>
  <c r="K281" i="2" s="1"/>
  <c r="L138" i="3"/>
  <c r="L137" i="3" s="1"/>
  <c r="L136" i="3" s="1"/>
  <c r="K138" i="3"/>
  <c r="K137" i="3" s="1"/>
  <c r="J138" i="3"/>
  <c r="J137" i="3" s="1"/>
  <c r="J136" i="3" s="1"/>
  <c r="K136" i="3" l="1"/>
  <c r="K135" i="3" s="1"/>
  <c r="K134" i="3" s="1"/>
  <c r="K133" i="3" s="1"/>
  <c r="J135" i="3"/>
  <c r="J134" i="3" s="1"/>
  <c r="J133" i="3" s="1"/>
  <c r="L135" i="3"/>
  <c r="L134" i="3" s="1"/>
  <c r="L133" i="3" s="1"/>
  <c r="J190" i="4"/>
  <c r="J227" i="2"/>
  <c r="J226" i="2" s="1"/>
  <c r="J225" i="2" s="1"/>
  <c r="J224" i="2" s="1"/>
  <c r="J223" i="2" s="1"/>
  <c r="J222" i="2" s="1"/>
  <c r="K227" i="2"/>
  <c r="K226" i="2" s="1"/>
  <c r="K225" i="2" s="1"/>
  <c r="K224" i="2" s="1"/>
  <c r="K223" i="2" s="1"/>
  <c r="K222" i="2" s="1"/>
  <c r="K246" i="2" l="1"/>
  <c r="K245" i="2" s="1"/>
  <c r="K244" i="2" s="1"/>
  <c r="K243" i="2" s="1"/>
  <c r="J246" i="2"/>
  <c r="J245" i="2" s="1"/>
  <c r="J244" i="2" s="1"/>
  <c r="J243" i="2" s="1"/>
  <c r="J132" i="2"/>
  <c r="D42" i="10" l="1"/>
  <c r="E42" i="10"/>
  <c r="K41" i="4" l="1"/>
  <c r="K40" i="4" s="1"/>
  <c r="K39" i="4" s="1"/>
  <c r="K38" i="4" s="1"/>
  <c r="K37" i="4" s="1"/>
  <c r="K36" i="4" s="1"/>
  <c r="L41" i="4"/>
  <c r="L40" i="4" s="1"/>
  <c r="L39" i="4" s="1"/>
  <c r="L38" i="4" s="1"/>
  <c r="L37" i="4" s="1"/>
  <c r="L36" i="4" s="1"/>
  <c r="J41" i="4"/>
  <c r="J40" i="4" s="1"/>
  <c r="J39" i="4" s="1"/>
  <c r="J38" i="4" s="1"/>
  <c r="J37" i="4" s="1"/>
  <c r="J36" i="4" s="1"/>
  <c r="D53" i="10" l="1"/>
  <c r="D50" i="10" s="1"/>
  <c r="E53" i="10"/>
  <c r="E50" i="10" s="1"/>
  <c r="C53" i="10"/>
  <c r="C50" i="10" s="1"/>
  <c r="I17" i="14" l="1"/>
  <c r="G17" i="14"/>
  <c r="F17" i="14"/>
  <c r="L306" i="4" l="1"/>
  <c r="L305" i="4" s="1"/>
  <c r="L304" i="4" s="1"/>
  <c r="L303" i="4" s="1"/>
  <c r="L302" i="4" s="1"/>
  <c r="L301" i="4" s="1"/>
  <c r="L300" i="4" s="1"/>
  <c r="K306" i="4"/>
  <c r="K305" i="4" s="1"/>
  <c r="K304" i="4" s="1"/>
  <c r="K303" i="4" s="1"/>
  <c r="K302" i="4" s="1"/>
  <c r="K301" i="4" s="1"/>
  <c r="K300" i="4" s="1"/>
  <c r="J306" i="4"/>
  <c r="J305" i="4" s="1"/>
  <c r="J304" i="4" s="1"/>
  <c r="J303" i="4" s="1"/>
  <c r="J302" i="4" s="1"/>
  <c r="J301" i="4" s="1"/>
  <c r="J300" i="4" s="1"/>
  <c r="J342" i="2" l="1"/>
  <c r="J341" i="2" s="1"/>
  <c r="J340" i="2" s="1"/>
  <c r="J339" i="2" s="1"/>
  <c r="J338" i="2" s="1"/>
  <c r="J337" i="2" s="1"/>
  <c r="J336" i="2" s="1"/>
  <c r="K342" i="2"/>
  <c r="K341" i="2" s="1"/>
  <c r="K340" i="2" s="1"/>
  <c r="K339" i="2" s="1"/>
  <c r="K338" i="2" s="1"/>
  <c r="K337" i="2" s="1"/>
  <c r="K336" i="2" s="1"/>
  <c r="L308" i="3"/>
  <c r="L307" i="3" s="1"/>
  <c r="L306" i="3" s="1"/>
  <c r="L305" i="3" s="1"/>
  <c r="L304" i="3" s="1"/>
  <c r="L303" i="3" s="1"/>
  <c r="K308" i="3"/>
  <c r="K307" i="3" s="1"/>
  <c r="K306" i="3" s="1"/>
  <c r="K305" i="3" s="1"/>
  <c r="K304" i="3" s="1"/>
  <c r="K303" i="3" s="1"/>
  <c r="J308" i="3"/>
  <c r="J307" i="3" s="1"/>
  <c r="J306" i="3" s="1"/>
  <c r="J305" i="3" s="1"/>
  <c r="J304" i="3" s="1"/>
  <c r="J303" i="3" s="1"/>
  <c r="K405" i="4" l="1"/>
  <c r="K404" i="4" s="1"/>
  <c r="K403" i="4" s="1"/>
  <c r="K402" i="4" s="1"/>
  <c r="K401" i="4" s="1"/>
  <c r="L405" i="4"/>
  <c r="L404" i="4" s="1"/>
  <c r="L403" i="4" s="1"/>
  <c r="L402" i="4" s="1"/>
  <c r="L401" i="4" s="1"/>
  <c r="J405" i="4"/>
  <c r="J404" i="4" s="1"/>
  <c r="J403" i="4" s="1"/>
  <c r="J402" i="4" s="1"/>
  <c r="J401" i="4" s="1"/>
  <c r="K410" i="4"/>
  <c r="K409" i="4" s="1"/>
  <c r="K408" i="4" s="1"/>
  <c r="K407" i="4" s="1"/>
  <c r="K406" i="4" s="1"/>
  <c r="L410" i="4"/>
  <c r="L409" i="4" s="1"/>
  <c r="L408" i="4" s="1"/>
  <c r="L407" i="4" s="1"/>
  <c r="L406" i="4" s="1"/>
  <c r="J410" i="4"/>
  <c r="J409" i="4" s="1"/>
  <c r="J408" i="4" s="1"/>
  <c r="J407" i="4" s="1"/>
  <c r="J406" i="4" s="1"/>
  <c r="L400" i="4" l="1"/>
  <c r="J400" i="4"/>
  <c r="K400" i="4"/>
  <c r="E25" i="10"/>
  <c r="D25" i="10"/>
  <c r="C25" i="10"/>
  <c r="L41" i="3" l="1"/>
  <c r="L40" i="3" s="1"/>
  <c r="K366" i="3"/>
  <c r="L366" i="3"/>
  <c r="K223" i="4" l="1"/>
  <c r="L223" i="4"/>
  <c r="J223" i="4"/>
  <c r="K190" i="4"/>
  <c r="L190" i="4"/>
  <c r="K66" i="2"/>
  <c r="K65" i="2" s="1"/>
  <c r="J66" i="2"/>
  <c r="J65" i="2" s="1"/>
  <c r="I66" i="2"/>
  <c r="I65" i="2" s="1"/>
  <c r="I64" i="2"/>
  <c r="J398" i="3" l="1"/>
  <c r="K63" i="3" l="1"/>
  <c r="K450" i="4" s="1"/>
  <c r="L63" i="3"/>
  <c r="L450" i="4" s="1"/>
  <c r="J63" i="3"/>
  <c r="J450" i="4" s="1"/>
  <c r="K399" i="3" l="1"/>
  <c r="L399" i="3"/>
  <c r="J399" i="3"/>
  <c r="E48" i="10" l="1"/>
  <c r="D48" i="10"/>
  <c r="C48" i="10"/>
  <c r="D17" i="13" l="1"/>
  <c r="D16" i="13" s="1"/>
  <c r="E17" i="13"/>
  <c r="E16" i="13" s="1"/>
  <c r="C17" i="13"/>
  <c r="C16" i="13" s="1"/>
  <c r="E21" i="13"/>
  <c r="D21" i="13"/>
  <c r="D20" i="13" s="1"/>
  <c r="D19" i="13" s="1"/>
  <c r="C21" i="13"/>
  <c r="C20" i="13" s="1"/>
  <c r="C19" i="13" s="1"/>
  <c r="E26" i="13"/>
  <c r="E25" i="13" s="1"/>
  <c r="E24" i="13" s="1"/>
  <c r="E23" i="13" s="1"/>
  <c r="I15" i="14" s="1"/>
  <c r="D26" i="13"/>
  <c r="D25" i="13" s="1"/>
  <c r="D24" i="13" s="1"/>
  <c r="D23" i="13" s="1"/>
  <c r="C26" i="13"/>
  <c r="C25" i="13" s="1"/>
  <c r="C24" i="13" s="1"/>
  <c r="C23" i="13" s="1"/>
  <c r="E32" i="13"/>
  <c r="E31" i="13" s="1"/>
  <c r="E30" i="13" s="1"/>
  <c r="E29" i="13" s="1"/>
  <c r="D32" i="13"/>
  <c r="D31" i="13" s="1"/>
  <c r="D30" i="13" s="1"/>
  <c r="D29" i="13" s="1"/>
  <c r="C32" i="13"/>
  <c r="C31" i="13" s="1"/>
  <c r="C30" i="13" s="1"/>
  <c r="C29" i="13" s="1"/>
  <c r="E37" i="13"/>
  <c r="E36" i="13" s="1"/>
  <c r="E35" i="13" s="1"/>
  <c r="E34" i="13" s="1"/>
  <c r="D37" i="13"/>
  <c r="D36" i="13" s="1"/>
  <c r="D35" i="13" s="1"/>
  <c r="D34" i="13" s="1"/>
  <c r="C37" i="13"/>
  <c r="C36" i="13" s="1"/>
  <c r="C35" i="13" s="1"/>
  <c r="C34" i="13" s="1"/>
  <c r="C28" i="13" l="1"/>
  <c r="C15" i="13" s="1"/>
  <c r="F15" i="14"/>
  <c r="E20" i="13"/>
  <c r="E19" i="13" s="1"/>
  <c r="G15" i="14"/>
  <c r="E28" i="13"/>
  <c r="E15" i="13" s="1"/>
  <c r="D28" i="13"/>
  <c r="D15" i="13" s="1"/>
  <c r="C61" i="12"/>
  <c r="D61" i="12"/>
  <c r="B61" i="12"/>
  <c r="B42" i="12"/>
  <c r="F18" i="14" l="1"/>
  <c r="I18" i="14"/>
  <c r="G18" i="14"/>
  <c r="K222" i="4"/>
  <c r="K221" i="4" s="1"/>
  <c r="K220" i="4" s="1"/>
  <c r="K219" i="4" s="1"/>
  <c r="K218" i="4" s="1"/>
  <c r="L222" i="4"/>
  <c r="L221" i="4" s="1"/>
  <c r="L220" i="4" s="1"/>
  <c r="L219" i="4" s="1"/>
  <c r="L218" i="4" s="1"/>
  <c r="J222" i="4"/>
  <c r="J221" i="4" s="1"/>
  <c r="J220" i="4" s="1"/>
  <c r="J219" i="4" s="1"/>
  <c r="J218" i="4" s="1"/>
  <c r="K400" i="3" l="1"/>
  <c r="L400" i="3"/>
  <c r="J400" i="3"/>
  <c r="K398" i="3" l="1"/>
  <c r="K401" i="3" s="1"/>
  <c r="L398" i="3"/>
  <c r="L401" i="3" s="1"/>
  <c r="J401" i="3"/>
  <c r="L395" i="3" l="1"/>
  <c r="L394" i="3" s="1"/>
  <c r="L393" i="3" s="1"/>
  <c r="L392" i="3" s="1"/>
  <c r="L391" i="3" s="1"/>
  <c r="L390" i="3" s="1"/>
  <c r="L389" i="3" s="1"/>
  <c r="K350" i="2"/>
  <c r="K349" i="2" s="1"/>
  <c r="K348" i="2" s="1"/>
  <c r="K347" i="2" s="1"/>
  <c r="K346" i="2" s="1"/>
  <c r="K345" i="2" s="1"/>
  <c r="K344" i="2" s="1"/>
  <c r="K343" i="2" s="1"/>
  <c r="K395" i="3"/>
  <c r="K394" i="3" s="1"/>
  <c r="K393" i="3" s="1"/>
  <c r="K392" i="3" s="1"/>
  <c r="K391" i="3" s="1"/>
  <c r="K390" i="3" s="1"/>
  <c r="K389" i="3" s="1"/>
  <c r="J350" i="2"/>
  <c r="J349" i="2" s="1"/>
  <c r="J348" i="2" s="1"/>
  <c r="J347" i="2" s="1"/>
  <c r="J346" i="2" s="1"/>
  <c r="J345" i="2" s="1"/>
  <c r="J344" i="2" s="1"/>
  <c r="J343" i="2" s="1"/>
  <c r="J395" i="3"/>
  <c r="J394" i="3" s="1"/>
  <c r="J393" i="3" s="1"/>
  <c r="J392" i="3" s="1"/>
  <c r="J391" i="3" s="1"/>
  <c r="J390" i="3" s="1"/>
  <c r="J389" i="3" s="1"/>
  <c r="L163" i="4"/>
  <c r="L162" i="4" s="1"/>
  <c r="L161" i="4" s="1"/>
  <c r="L160" i="4" s="1"/>
  <c r="K293" i="2"/>
  <c r="K163" i="4"/>
  <c r="K162" i="4" s="1"/>
  <c r="K161" i="4" s="1"/>
  <c r="K160" i="4" s="1"/>
  <c r="J293" i="2"/>
  <c r="J163" i="4"/>
  <c r="J162" i="4" s="1"/>
  <c r="J161" i="4" s="1"/>
  <c r="J160" i="4" s="1"/>
  <c r="L159" i="4"/>
  <c r="L158" i="4" s="1"/>
  <c r="L157" i="4" s="1"/>
  <c r="L156" i="4" s="1"/>
  <c r="K292" i="2"/>
  <c r="K159" i="4"/>
  <c r="K158" i="4" s="1"/>
  <c r="K157" i="4" s="1"/>
  <c r="K156" i="4" s="1"/>
  <c r="J292" i="2"/>
  <c r="J159" i="4"/>
  <c r="J158" i="4" s="1"/>
  <c r="J157" i="4" s="1"/>
  <c r="J156" i="4" s="1"/>
  <c r="L378" i="3"/>
  <c r="L377" i="3" s="1"/>
  <c r="L376" i="3" s="1"/>
  <c r="L242" i="4"/>
  <c r="L241" i="4" s="1"/>
  <c r="L240" i="4" s="1"/>
  <c r="L239" i="4" s="1"/>
  <c r="L238" i="4" s="1"/>
  <c r="L237" i="4" s="1"/>
  <c r="L236" i="4" s="1"/>
  <c r="K378" i="3"/>
  <c r="K377" i="3" s="1"/>
  <c r="K376" i="3" s="1"/>
  <c r="K242" i="4"/>
  <c r="K241" i="4" s="1"/>
  <c r="K240" i="4" s="1"/>
  <c r="K239" i="4" s="1"/>
  <c r="K238" i="4" s="1"/>
  <c r="K237" i="4" s="1"/>
  <c r="K236" i="4" s="1"/>
  <c r="J378" i="3"/>
  <c r="J377" i="3" s="1"/>
  <c r="J376" i="3" s="1"/>
  <c r="J242" i="4"/>
  <c r="J241" i="4" s="1"/>
  <c r="J240" i="4" s="1"/>
  <c r="J239" i="4" s="1"/>
  <c r="J238" i="4" s="1"/>
  <c r="J237" i="4" s="1"/>
  <c r="J236" i="4" s="1"/>
  <c r="L374" i="3"/>
  <c r="L373" i="3" s="1"/>
  <c r="L372" i="3" s="1"/>
  <c r="L235" i="4"/>
  <c r="L234" i="4" s="1"/>
  <c r="L233" i="4" s="1"/>
  <c r="L232" i="4" s="1"/>
  <c r="L231" i="4" s="1"/>
  <c r="L230" i="4" s="1"/>
  <c r="L217" i="4" s="1"/>
  <c r="K242" i="2"/>
  <c r="K241" i="2" s="1"/>
  <c r="K240" i="2" s="1"/>
  <c r="K239" i="2" s="1"/>
  <c r="K238" i="2" s="1"/>
  <c r="K374" i="3"/>
  <c r="K373" i="3" s="1"/>
  <c r="K372" i="3" s="1"/>
  <c r="K235" i="4"/>
  <c r="K234" i="4" s="1"/>
  <c r="K233" i="4" s="1"/>
  <c r="K232" i="4" s="1"/>
  <c r="K231" i="4" s="1"/>
  <c r="K230" i="4" s="1"/>
  <c r="K217" i="4" s="1"/>
  <c r="J242" i="2"/>
  <c r="J241" i="2" s="1"/>
  <c r="J240" i="2" s="1"/>
  <c r="J239" i="2" s="1"/>
  <c r="J238" i="2" s="1"/>
  <c r="J374" i="3"/>
  <c r="J373" i="3" s="1"/>
  <c r="J372" i="3" s="1"/>
  <c r="J235" i="4"/>
  <c r="J234" i="4" s="1"/>
  <c r="J233" i="4" s="1"/>
  <c r="J232" i="4" s="1"/>
  <c r="J231" i="4" s="1"/>
  <c r="J230" i="4" s="1"/>
  <c r="J217" i="4" s="1"/>
  <c r="L365" i="3"/>
  <c r="L364" i="3" s="1"/>
  <c r="L363" i="3" s="1"/>
  <c r="L362" i="3" s="1"/>
  <c r="L361" i="3" s="1"/>
  <c r="K365" i="3"/>
  <c r="K364" i="3" s="1"/>
  <c r="K363" i="3" s="1"/>
  <c r="K362" i="3" s="1"/>
  <c r="K361" i="3" s="1"/>
  <c r="J366" i="3"/>
  <c r="J365" i="3" s="1"/>
  <c r="J364" i="3" s="1"/>
  <c r="J363" i="3" s="1"/>
  <c r="J362" i="3" s="1"/>
  <c r="J361" i="3" s="1"/>
  <c r="L359" i="3"/>
  <c r="L358" i="3" s="1"/>
  <c r="L255" i="4"/>
  <c r="L254" i="4" s="1"/>
  <c r="L253" i="4" s="1"/>
  <c r="L252" i="4" s="1"/>
  <c r="L251" i="4" s="1"/>
  <c r="L250" i="4" s="1"/>
  <c r="L243" i="4" s="1"/>
  <c r="L189" i="4"/>
  <c r="L188" i="4" s="1"/>
  <c r="L187" i="4" s="1"/>
  <c r="L186" i="4" s="1"/>
  <c r="L185" i="4" s="1"/>
  <c r="L184" i="4" s="1"/>
  <c r="K214" i="2"/>
  <c r="K213" i="2" s="1"/>
  <c r="K210" i="2" s="1"/>
  <c r="K359" i="3"/>
  <c r="K358" i="3" s="1"/>
  <c r="K255" i="4"/>
  <c r="K254" i="4" s="1"/>
  <c r="K253" i="4" s="1"/>
  <c r="K252" i="4" s="1"/>
  <c r="K251" i="4" s="1"/>
  <c r="K250" i="4" s="1"/>
  <c r="K243" i="4" s="1"/>
  <c r="K189" i="4"/>
  <c r="K188" i="4" s="1"/>
  <c r="K187" i="4" s="1"/>
  <c r="K186" i="4" s="1"/>
  <c r="K185" i="4" s="1"/>
  <c r="K184" i="4" s="1"/>
  <c r="J214" i="2"/>
  <c r="J213" i="2" s="1"/>
  <c r="J210" i="2" s="1"/>
  <c r="J359" i="3"/>
  <c r="J358" i="3" s="1"/>
  <c r="J255" i="4"/>
  <c r="J254" i="4" s="1"/>
  <c r="J253" i="4" s="1"/>
  <c r="J252" i="4" s="1"/>
  <c r="J251" i="4" s="1"/>
  <c r="J250" i="4" s="1"/>
  <c r="J243" i="4" s="1"/>
  <c r="J189" i="4"/>
  <c r="J188" i="4" s="1"/>
  <c r="J187" i="4" s="1"/>
  <c r="J186" i="4" s="1"/>
  <c r="J185" i="4" s="1"/>
  <c r="J184" i="4" s="1"/>
  <c r="L353" i="3"/>
  <c r="L352" i="3" s="1"/>
  <c r="L351" i="3" s="1"/>
  <c r="L183" i="4"/>
  <c r="L182" i="4" s="1"/>
  <c r="L181" i="4" s="1"/>
  <c r="L180" i="4" s="1"/>
  <c r="L179" i="4" s="1"/>
  <c r="L178" i="4" s="1"/>
  <c r="L177" i="4" s="1"/>
  <c r="K207" i="2"/>
  <c r="K206" i="2" s="1"/>
  <c r="K205" i="2" s="1"/>
  <c r="K204" i="2" s="1"/>
  <c r="K353" i="3"/>
  <c r="K352" i="3" s="1"/>
  <c r="K351" i="3" s="1"/>
  <c r="K183" i="4"/>
  <c r="K182" i="4" s="1"/>
  <c r="K181" i="4" s="1"/>
  <c r="K180" i="4" s="1"/>
  <c r="K179" i="4" s="1"/>
  <c r="K178" i="4" s="1"/>
  <c r="K177" i="4" s="1"/>
  <c r="J207" i="2"/>
  <c r="J206" i="2" s="1"/>
  <c r="J205" i="2" s="1"/>
  <c r="J204" i="2" s="1"/>
  <c r="J353" i="3"/>
  <c r="J352" i="3" s="1"/>
  <c r="J351" i="3" s="1"/>
  <c r="J183" i="4"/>
  <c r="J182" i="4" s="1"/>
  <c r="J181" i="4" s="1"/>
  <c r="J180" i="4" s="1"/>
  <c r="J179" i="4" s="1"/>
  <c r="J178" i="4" s="1"/>
  <c r="J177" i="4" s="1"/>
  <c r="K386" i="3"/>
  <c r="K385" i="3" s="1"/>
  <c r="K384" i="3" s="1"/>
  <c r="K383" i="3" s="1"/>
  <c r="K382" i="3" s="1"/>
  <c r="K381" i="3" s="1"/>
  <c r="K380" i="3" s="1"/>
  <c r="L386" i="3"/>
  <c r="L385" i="3" s="1"/>
  <c r="L384" i="3" s="1"/>
  <c r="L383" i="3" s="1"/>
  <c r="L382" i="3" s="1"/>
  <c r="L381" i="3" s="1"/>
  <c r="L380" i="3" s="1"/>
  <c r="J386" i="3"/>
  <c r="J385" i="3" s="1"/>
  <c r="J384" i="3" s="1"/>
  <c r="J383" i="3" s="1"/>
  <c r="J382" i="3" s="1"/>
  <c r="J381" i="3" s="1"/>
  <c r="J380" i="3" s="1"/>
  <c r="J24" i="4"/>
  <c r="L30" i="4"/>
  <c r="K30" i="4"/>
  <c r="L216" i="4" l="1"/>
  <c r="L215" i="4" s="1"/>
  <c r="J216" i="4"/>
  <c r="K216" i="4"/>
  <c r="K215" i="4" s="1"/>
  <c r="J203" i="2"/>
  <c r="J202" i="2" s="1"/>
  <c r="J350" i="3"/>
  <c r="J349" i="3" s="1"/>
  <c r="L350" i="3"/>
  <c r="L349" i="3" s="1"/>
  <c r="K203" i="2"/>
  <c r="K202" i="2" s="1"/>
  <c r="K350" i="3"/>
  <c r="K349" i="3" s="1"/>
  <c r="K237" i="2"/>
  <c r="K236" i="2" s="1"/>
  <c r="K235" i="2" s="1"/>
  <c r="J237" i="2"/>
  <c r="J236" i="2" s="1"/>
  <c r="J235" i="2" s="1"/>
  <c r="K357" i="3"/>
  <c r="K356" i="3" s="1"/>
  <c r="K355" i="3" s="1"/>
  <c r="J357" i="3"/>
  <c r="J356" i="3" s="1"/>
  <c r="J355" i="3" s="1"/>
  <c r="L357" i="3"/>
  <c r="L356" i="3" s="1"/>
  <c r="L355" i="3" s="1"/>
  <c r="K371" i="3"/>
  <c r="K370" i="3" s="1"/>
  <c r="K369" i="3" s="1"/>
  <c r="K368" i="3" s="1"/>
  <c r="J371" i="3"/>
  <c r="J370" i="3" s="1"/>
  <c r="J369" i="3" s="1"/>
  <c r="J368" i="3" s="1"/>
  <c r="L371" i="3"/>
  <c r="L370" i="3" s="1"/>
  <c r="L369" i="3" s="1"/>
  <c r="L368" i="3" s="1"/>
  <c r="L155" i="4"/>
  <c r="L154" i="4" s="1"/>
  <c r="K291" i="2"/>
  <c r="K290" i="2" s="1"/>
  <c r="K289" i="2" s="1"/>
  <c r="K288" i="2" s="1"/>
  <c r="K287" i="2" s="1"/>
  <c r="K155" i="4"/>
  <c r="K154" i="4" s="1"/>
  <c r="J291" i="2"/>
  <c r="J290" i="2" s="1"/>
  <c r="J289" i="2" s="1"/>
  <c r="J288" i="2" s="1"/>
  <c r="J287" i="2" s="1"/>
  <c r="J155" i="4"/>
  <c r="J154" i="4" s="1"/>
  <c r="L346" i="3"/>
  <c r="L345" i="3" s="1"/>
  <c r="L153" i="4"/>
  <c r="L152" i="4" s="1"/>
  <c r="L151" i="4" s="1"/>
  <c r="L150" i="4" s="1"/>
  <c r="L149" i="4" s="1"/>
  <c r="L148" i="4" s="1"/>
  <c r="K192" i="2"/>
  <c r="K191" i="2" s="1"/>
  <c r="K190" i="2" s="1"/>
  <c r="K346" i="3"/>
  <c r="K345" i="3" s="1"/>
  <c r="K153" i="4"/>
  <c r="K152" i="4" s="1"/>
  <c r="K151" i="4" s="1"/>
  <c r="K150" i="4" s="1"/>
  <c r="K149" i="4" s="1"/>
  <c r="K148" i="4" s="1"/>
  <c r="J192" i="2"/>
  <c r="J191" i="2" s="1"/>
  <c r="J190" i="2" s="1"/>
  <c r="J346" i="3"/>
  <c r="J345" i="3" s="1"/>
  <c r="J153" i="4"/>
  <c r="J152" i="4" s="1"/>
  <c r="J151" i="4" s="1"/>
  <c r="J150" i="4" s="1"/>
  <c r="J149" i="4" s="1"/>
  <c r="J148" i="4" s="1"/>
  <c r="L343" i="3"/>
  <c r="L342" i="3" s="1"/>
  <c r="L147" i="4"/>
  <c r="L146" i="4" s="1"/>
  <c r="L145" i="4" s="1"/>
  <c r="L144" i="4" s="1"/>
  <c r="L143" i="4" s="1"/>
  <c r="L142" i="4" s="1"/>
  <c r="K189" i="2"/>
  <c r="K188" i="2" s="1"/>
  <c r="K187" i="2" s="1"/>
  <c r="K343" i="3"/>
  <c r="K342" i="3" s="1"/>
  <c r="K147" i="4"/>
  <c r="K146" i="4" s="1"/>
  <c r="K145" i="4" s="1"/>
  <c r="K144" i="4" s="1"/>
  <c r="K143" i="4" s="1"/>
  <c r="K142" i="4" s="1"/>
  <c r="J189" i="2"/>
  <c r="J188" i="2" s="1"/>
  <c r="J187" i="2" s="1"/>
  <c r="J343" i="3"/>
  <c r="J342" i="3" s="1"/>
  <c r="J147" i="4"/>
  <c r="J146" i="4" s="1"/>
  <c r="J145" i="4" s="1"/>
  <c r="J144" i="4" s="1"/>
  <c r="J143" i="4" s="1"/>
  <c r="J142" i="4" s="1"/>
  <c r="L336" i="3"/>
  <c r="L335" i="3" s="1"/>
  <c r="L133" i="4"/>
  <c r="L132" i="4" s="1"/>
  <c r="L131" i="4" s="1"/>
  <c r="L130" i="4" s="1"/>
  <c r="L129" i="4" s="1"/>
  <c r="L128" i="4" s="1"/>
  <c r="K179" i="2"/>
  <c r="K178" i="2" s="1"/>
  <c r="K177" i="2" s="1"/>
  <c r="K336" i="3"/>
  <c r="K335" i="3" s="1"/>
  <c r="K133" i="4"/>
  <c r="K132" i="4" s="1"/>
  <c r="K131" i="4" s="1"/>
  <c r="K130" i="4" s="1"/>
  <c r="K129" i="4" s="1"/>
  <c r="K128" i="4" s="1"/>
  <c r="J179" i="2"/>
  <c r="J178" i="2" s="1"/>
  <c r="J177" i="2" s="1"/>
  <c r="J336" i="3"/>
  <c r="J335" i="3" s="1"/>
  <c r="J133" i="4"/>
  <c r="J132" i="4" s="1"/>
  <c r="J131" i="4" s="1"/>
  <c r="J130" i="4" s="1"/>
  <c r="J129" i="4" s="1"/>
  <c r="J128" i="4" s="1"/>
  <c r="L333" i="3"/>
  <c r="L332" i="3" s="1"/>
  <c r="L127" i="4"/>
  <c r="L126" i="4" s="1"/>
  <c r="L125" i="4" s="1"/>
  <c r="L124" i="4" s="1"/>
  <c r="L123" i="4" s="1"/>
  <c r="L122" i="4" s="1"/>
  <c r="K176" i="2"/>
  <c r="K175" i="2" s="1"/>
  <c r="K174" i="2" s="1"/>
  <c r="K333" i="3"/>
  <c r="K332" i="3" s="1"/>
  <c r="K127" i="4"/>
  <c r="K126" i="4" s="1"/>
  <c r="K125" i="4" s="1"/>
  <c r="K124" i="4" s="1"/>
  <c r="K123" i="4" s="1"/>
  <c r="K122" i="4" s="1"/>
  <c r="J176" i="2"/>
  <c r="J175" i="2" s="1"/>
  <c r="J174" i="2" s="1"/>
  <c r="J333" i="3"/>
  <c r="J332" i="3" s="1"/>
  <c r="J127" i="4"/>
  <c r="J126" i="4" s="1"/>
  <c r="J125" i="4" s="1"/>
  <c r="J124" i="4" s="1"/>
  <c r="J123" i="4" s="1"/>
  <c r="J122" i="4" s="1"/>
  <c r="J322" i="3"/>
  <c r="J30" i="4"/>
  <c r="L320" i="3"/>
  <c r="L24" i="4"/>
  <c r="K320" i="3"/>
  <c r="K24" i="4"/>
  <c r="L301" i="3"/>
  <c r="L300" i="3" s="1"/>
  <c r="L299" i="3" s="1"/>
  <c r="L298" i="3" s="1"/>
  <c r="L297" i="3" s="1"/>
  <c r="L296" i="3" s="1"/>
  <c r="L295" i="3" s="1"/>
  <c r="L299" i="4"/>
  <c r="L298" i="4" s="1"/>
  <c r="L297" i="4" s="1"/>
  <c r="L296" i="4" s="1"/>
  <c r="L295" i="4" s="1"/>
  <c r="L294" i="4" s="1"/>
  <c r="L293" i="4" s="1"/>
  <c r="L292" i="4" s="1"/>
  <c r="K335" i="2"/>
  <c r="K334" i="2" s="1"/>
  <c r="K333" i="2" s="1"/>
  <c r="K332" i="2" s="1"/>
  <c r="K331" i="2" s="1"/>
  <c r="K330" i="2" s="1"/>
  <c r="K329" i="2" s="1"/>
  <c r="K328" i="2" s="1"/>
  <c r="K301" i="3"/>
  <c r="K300" i="3" s="1"/>
  <c r="K299" i="3" s="1"/>
  <c r="K298" i="3" s="1"/>
  <c r="K297" i="3" s="1"/>
  <c r="K296" i="3" s="1"/>
  <c r="K295" i="3" s="1"/>
  <c r="K299" i="4"/>
  <c r="K298" i="4" s="1"/>
  <c r="K297" i="4" s="1"/>
  <c r="K296" i="4" s="1"/>
  <c r="K295" i="4" s="1"/>
  <c r="K294" i="4" s="1"/>
  <c r="K293" i="4" s="1"/>
  <c r="K292" i="4" s="1"/>
  <c r="J335" i="2"/>
  <c r="J334" i="2" s="1"/>
  <c r="J333" i="2" s="1"/>
  <c r="J332" i="2" s="1"/>
  <c r="J331" i="2" s="1"/>
  <c r="J330" i="2" s="1"/>
  <c r="J329" i="2" s="1"/>
  <c r="J328" i="2" s="1"/>
  <c r="J301" i="3"/>
  <c r="J300" i="3" s="1"/>
  <c r="J299" i="3" s="1"/>
  <c r="J298" i="3" s="1"/>
  <c r="J297" i="3" s="1"/>
  <c r="J296" i="3" s="1"/>
  <c r="J295" i="3" s="1"/>
  <c r="J299" i="4"/>
  <c r="J298" i="4" s="1"/>
  <c r="J297" i="4" s="1"/>
  <c r="J296" i="4" s="1"/>
  <c r="J295" i="4" s="1"/>
  <c r="J294" i="4" s="1"/>
  <c r="J293" i="4" s="1"/>
  <c r="J292" i="4" s="1"/>
  <c r="L293" i="3"/>
  <c r="L292" i="3" s="1"/>
  <c r="L291" i="4"/>
  <c r="L290" i="4" s="1"/>
  <c r="L289" i="4" s="1"/>
  <c r="L288" i="4" s="1"/>
  <c r="L287" i="4" s="1"/>
  <c r="K327" i="2"/>
  <c r="K326" i="2" s="1"/>
  <c r="K325" i="2" s="1"/>
  <c r="K324" i="2" s="1"/>
  <c r="K323" i="2" s="1"/>
  <c r="K322" i="2" s="1"/>
  <c r="K321" i="2" s="1"/>
  <c r="K320" i="2" s="1"/>
  <c r="K293" i="3"/>
  <c r="K292" i="3" s="1"/>
  <c r="K291" i="4"/>
  <c r="K290" i="4" s="1"/>
  <c r="K289" i="4" s="1"/>
  <c r="K288" i="4" s="1"/>
  <c r="K287" i="4" s="1"/>
  <c r="J327" i="2"/>
  <c r="J326" i="2" s="1"/>
  <c r="J325" i="2" s="1"/>
  <c r="J324" i="2" s="1"/>
  <c r="J323" i="2" s="1"/>
  <c r="J322" i="2" s="1"/>
  <c r="J321" i="2" s="1"/>
  <c r="J320" i="2" s="1"/>
  <c r="J293" i="3"/>
  <c r="J292" i="3" s="1"/>
  <c r="J291" i="4"/>
  <c r="J290" i="4" s="1"/>
  <c r="J289" i="4" s="1"/>
  <c r="J288" i="4" s="1"/>
  <c r="J287" i="4" s="1"/>
  <c r="J286" i="4" s="1"/>
  <c r="J285" i="4" s="1"/>
  <c r="J284" i="4" s="1"/>
  <c r="L278" i="3"/>
  <c r="L277" i="3" s="1"/>
  <c r="L276" i="3" s="1"/>
  <c r="L275" i="3" s="1"/>
  <c r="L274" i="3" s="1"/>
  <c r="L324" i="4"/>
  <c r="L323" i="4" s="1"/>
  <c r="L322" i="4" s="1"/>
  <c r="L321" i="4" s="1"/>
  <c r="L320" i="4" s="1"/>
  <c r="L319" i="4" s="1"/>
  <c r="L318" i="4" s="1"/>
  <c r="L317" i="4" s="1"/>
  <c r="K280" i="2"/>
  <c r="K279" i="2" s="1"/>
  <c r="K278" i="2" s="1"/>
  <c r="K277" i="2" s="1"/>
  <c r="K276" i="2" s="1"/>
  <c r="K275" i="2" s="1"/>
  <c r="K278" i="3"/>
  <c r="K277" i="3" s="1"/>
  <c r="K276" i="3" s="1"/>
  <c r="K275" i="3" s="1"/>
  <c r="K274" i="3" s="1"/>
  <c r="K324" i="4"/>
  <c r="K323" i="4" s="1"/>
  <c r="K322" i="4" s="1"/>
  <c r="K321" i="4" s="1"/>
  <c r="K320" i="4" s="1"/>
  <c r="K319" i="4" s="1"/>
  <c r="K318" i="4" s="1"/>
  <c r="K317" i="4" s="1"/>
  <c r="J280" i="2"/>
  <c r="J279" i="2" s="1"/>
  <c r="J278" i="2" s="1"/>
  <c r="J277" i="2" s="1"/>
  <c r="J276" i="2" s="1"/>
  <c r="J275" i="2" s="1"/>
  <c r="J278" i="3"/>
  <c r="J277" i="3" s="1"/>
  <c r="J276" i="3" s="1"/>
  <c r="J275" i="3" s="1"/>
  <c r="J274" i="3" s="1"/>
  <c r="J324" i="4"/>
  <c r="J323" i="4" s="1"/>
  <c r="J322" i="4" s="1"/>
  <c r="J321" i="4" s="1"/>
  <c r="J320" i="4" s="1"/>
  <c r="J319" i="4" s="1"/>
  <c r="J318" i="4" s="1"/>
  <c r="J317" i="4" s="1"/>
  <c r="L272" i="3"/>
  <c r="L271" i="3" s="1"/>
  <c r="L270" i="3" s="1"/>
  <c r="L269" i="3" s="1"/>
  <c r="L268" i="3" s="1"/>
  <c r="L206" i="4"/>
  <c r="L205" i="4" s="1"/>
  <c r="L204" i="4" s="1"/>
  <c r="L203" i="4" s="1"/>
  <c r="L202" i="4" s="1"/>
  <c r="K274" i="2"/>
  <c r="K273" i="2" s="1"/>
  <c r="K272" i="2" s="1"/>
  <c r="K271" i="2" s="1"/>
  <c r="K270" i="2" s="1"/>
  <c r="K269" i="2" s="1"/>
  <c r="K272" i="3"/>
  <c r="K271" i="3" s="1"/>
  <c r="K270" i="3" s="1"/>
  <c r="K269" i="3" s="1"/>
  <c r="K268" i="3" s="1"/>
  <c r="K206" i="4"/>
  <c r="K205" i="4" s="1"/>
  <c r="K204" i="4" s="1"/>
  <c r="K203" i="4" s="1"/>
  <c r="K202" i="4" s="1"/>
  <c r="J274" i="2"/>
  <c r="J273" i="2" s="1"/>
  <c r="J272" i="2" s="1"/>
  <c r="J271" i="2" s="1"/>
  <c r="J270" i="2" s="1"/>
  <c r="J269" i="2" s="1"/>
  <c r="J272" i="3"/>
  <c r="J271" i="3" s="1"/>
  <c r="J270" i="3" s="1"/>
  <c r="J269" i="3" s="1"/>
  <c r="J268" i="3" s="1"/>
  <c r="J206" i="4"/>
  <c r="J205" i="4" s="1"/>
  <c r="J204" i="4" s="1"/>
  <c r="J203" i="4" s="1"/>
  <c r="J202" i="4" s="1"/>
  <c r="L266" i="3"/>
  <c r="L265" i="3" s="1"/>
  <c r="L264" i="3" s="1"/>
  <c r="L263" i="3" s="1"/>
  <c r="L262" i="3" s="1"/>
  <c r="L169" i="4"/>
  <c r="L168" i="4" s="1"/>
  <c r="L167" i="4" s="1"/>
  <c r="L166" i="4" s="1"/>
  <c r="L165" i="4" s="1"/>
  <c r="K268" i="2"/>
  <c r="K267" i="2" s="1"/>
  <c r="K266" i="2" s="1"/>
  <c r="K265" i="2" s="1"/>
  <c r="K264" i="2" s="1"/>
  <c r="K266" i="3"/>
  <c r="K265" i="3" s="1"/>
  <c r="K264" i="3" s="1"/>
  <c r="K263" i="3" s="1"/>
  <c r="K262" i="3" s="1"/>
  <c r="K169" i="4"/>
  <c r="K168" i="4" s="1"/>
  <c r="K167" i="4" s="1"/>
  <c r="K166" i="4" s="1"/>
  <c r="K165" i="4" s="1"/>
  <c r="J268" i="2"/>
  <c r="J267" i="2" s="1"/>
  <c r="J266" i="2" s="1"/>
  <c r="J265" i="2" s="1"/>
  <c r="J264" i="2" s="1"/>
  <c r="J266" i="3"/>
  <c r="J265" i="3" s="1"/>
  <c r="J264" i="3" s="1"/>
  <c r="J263" i="3" s="1"/>
  <c r="J262" i="3" s="1"/>
  <c r="J169" i="4"/>
  <c r="J168" i="4" s="1"/>
  <c r="J167" i="4" s="1"/>
  <c r="J166" i="4" s="1"/>
  <c r="J165" i="4" s="1"/>
  <c r="L250" i="3"/>
  <c r="L421" i="4"/>
  <c r="L420" i="4" s="1"/>
  <c r="L419" i="4" s="1"/>
  <c r="L418" i="4" s="1"/>
  <c r="L417" i="4" s="1"/>
  <c r="K234" i="2"/>
  <c r="K233" i="2" s="1"/>
  <c r="K250" i="3"/>
  <c r="K421" i="4"/>
  <c r="K420" i="4" s="1"/>
  <c r="K419" i="4" s="1"/>
  <c r="K418" i="4" s="1"/>
  <c r="K417" i="4" s="1"/>
  <c r="J234" i="2"/>
  <c r="J233" i="2" s="1"/>
  <c r="J250" i="3"/>
  <c r="J421" i="4"/>
  <c r="J420" i="4" s="1"/>
  <c r="J419" i="4" s="1"/>
  <c r="J418" i="4" s="1"/>
  <c r="J417" i="4" s="1"/>
  <c r="L231" i="3"/>
  <c r="L230" i="3" s="1"/>
  <c r="L229" i="3" s="1"/>
  <c r="L224" i="3" s="1"/>
  <c r="L176" i="4"/>
  <c r="L175" i="4" s="1"/>
  <c r="L174" i="4" s="1"/>
  <c r="L173" i="4" s="1"/>
  <c r="L172" i="4" s="1"/>
  <c r="L171" i="4" s="1"/>
  <c r="K196" i="2"/>
  <c r="K195" i="2" s="1"/>
  <c r="K194" i="2" s="1"/>
  <c r="K193" i="2" s="1"/>
  <c r="K231" i="3"/>
  <c r="K230" i="3" s="1"/>
  <c r="K229" i="3" s="1"/>
  <c r="K224" i="3" s="1"/>
  <c r="K176" i="4"/>
  <c r="K175" i="4" s="1"/>
  <c r="K174" i="4" s="1"/>
  <c r="K173" i="4" s="1"/>
  <c r="K172" i="4" s="1"/>
  <c r="K171" i="4" s="1"/>
  <c r="J196" i="2"/>
  <c r="J195" i="2" s="1"/>
  <c r="J194" i="2" s="1"/>
  <c r="J193" i="2" s="1"/>
  <c r="J231" i="3"/>
  <c r="J230" i="3" s="1"/>
  <c r="J229" i="3" s="1"/>
  <c r="J224" i="3" s="1"/>
  <c r="J176" i="4"/>
  <c r="J175" i="4" s="1"/>
  <c r="J174" i="4" s="1"/>
  <c r="J173" i="4" s="1"/>
  <c r="J172" i="4" s="1"/>
  <c r="J171" i="4" s="1"/>
  <c r="L204" i="3"/>
  <c r="L203" i="3" s="1"/>
  <c r="L202" i="3" s="1"/>
  <c r="L201" i="3" s="1"/>
  <c r="L200" i="3" s="1"/>
  <c r="L199" i="3" s="1"/>
  <c r="L377" i="4"/>
  <c r="L376" i="4" s="1"/>
  <c r="L375" i="4" s="1"/>
  <c r="L374" i="4" s="1"/>
  <c r="L373" i="4" s="1"/>
  <c r="L372" i="4" s="1"/>
  <c r="K146" i="2"/>
  <c r="K145" i="2" s="1"/>
  <c r="K144" i="2" s="1"/>
  <c r="K204" i="3"/>
  <c r="K203" i="3" s="1"/>
  <c r="K202" i="3" s="1"/>
  <c r="K201" i="3" s="1"/>
  <c r="K200" i="3" s="1"/>
  <c r="K199" i="3" s="1"/>
  <c r="K377" i="4"/>
  <c r="K376" i="4" s="1"/>
  <c r="K375" i="4" s="1"/>
  <c r="K374" i="4" s="1"/>
  <c r="K373" i="4" s="1"/>
  <c r="K372" i="4" s="1"/>
  <c r="J146" i="2"/>
  <c r="J145" i="2" s="1"/>
  <c r="J144" i="2" s="1"/>
  <c r="J204" i="3"/>
  <c r="J203" i="3" s="1"/>
  <c r="J202" i="3" s="1"/>
  <c r="J201" i="3" s="1"/>
  <c r="J200" i="3" s="1"/>
  <c r="J199" i="3" s="1"/>
  <c r="J377" i="4"/>
  <c r="J376" i="4" s="1"/>
  <c r="J375" i="4" s="1"/>
  <c r="J374" i="4" s="1"/>
  <c r="J373" i="4" s="1"/>
  <c r="J372" i="4" s="1"/>
  <c r="L197" i="3"/>
  <c r="K121" i="2"/>
  <c r="K120" i="2" s="1"/>
  <c r="K197" i="3"/>
  <c r="J121" i="2"/>
  <c r="J120" i="2" s="1"/>
  <c r="J197" i="3"/>
  <c r="L188" i="3"/>
  <c r="L187" i="3" s="1"/>
  <c r="L186" i="3" s="1"/>
  <c r="L111" i="4"/>
  <c r="L110" i="4" s="1"/>
  <c r="L109" i="4" s="1"/>
  <c r="L108" i="4" s="1"/>
  <c r="L107" i="4" s="1"/>
  <c r="L106" i="4" s="1"/>
  <c r="L105" i="4" s="1"/>
  <c r="K97" i="2"/>
  <c r="K96" i="2" s="1"/>
  <c r="K95" i="2" s="1"/>
  <c r="K94" i="2" s="1"/>
  <c r="K188" i="3"/>
  <c r="K187" i="3" s="1"/>
  <c r="K186" i="3" s="1"/>
  <c r="J96" i="2"/>
  <c r="J95" i="2" s="1"/>
  <c r="J94" i="2" s="1"/>
  <c r="K111" i="4"/>
  <c r="K110" i="4" s="1"/>
  <c r="K109" i="4" s="1"/>
  <c r="K108" i="4" s="1"/>
  <c r="K107" i="4" s="1"/>
  <c r="K106" i="4" s="1"/>
  <c r="K105" i="4" s="1"/>
  <c r="J188" i="3"/>
  <c r="J187" i="3" s="1"/>
  <c r="J186" i="3" s="1"/>
  <c r="I97" i="2"/>
  <c r="I96" i="2" s="1"/>
  <c r="I95" i="2" s="1"/>
  <c r="I94" i="2" s="1"/>
  <c r="J111" i="4"/>
  <c r="J110" i="4" s="1"/>
  <c r="J109" i="4" s="1"/>
  <c r="J108" i="4" s="1"/>
  <c r="J107" i="4" s="1"/>
  <c r="J106" i="4" s="1"/>
  <c r="J105" i="4" s="1"/>
  <c r="J320" i="3"/>
  <c r="J319" i="3" s="1"/>
  <c r="L322" i="3"/>
  <c r="K322" i="3"/>
  <c r="J135" i="4" l="1"/>
  <c r="L135" i="4"/>
  <c r="J164" i="4"/>
  <c r="L164" i="4"/>
  <c r="K164" i="4"/>
  <c r="K135" i="4"/>
  <c r="L319" i="3"/>
  <c r="K319" i="3"/>
  <c r="L286" i="4"/>
  <c r="L285" i="4" s="1"/>
  <c r="L284" i="4" s="1"/>
  <c r="K286" i="4"/>
  <c r="K285" i="4" s="1"/>
  <c r="K284" i="4" s="1"/>
  <c r="K183" i="2"/>
  <c r="K182" i="2" s="1"/>
  <c r="J201" i="4"/>
  <c r="J200" i="4" s="1"/>
  <c r="J199" i="4" s="1"/>
  <c r="J198" i="4" s="1"/>
  <c r="K201" i="4"/>
  <c r="K200" i="4" s="1"/>
  <c r="K199" i="4" s="1"/>
  <c r="K198" i="4" s="1"/>
  <c r="L201" i="4"/>
  <c r="L200" i="4" s="1"/>
  <c r="L199" i="4" s="1"/>
  <c r="L198" i="4" s="1"/>
  <c r="J183" i="2"/>
  <c r="J182" i="2" s="1"/>
  <c r="J215" i="4"/>
  <c r="J291" i="3"/>
  <c r="J290" i="3" s="1"/>
  <c r="J289" i="3" s="1"/>
  <c r="J288" i="3" s="1"/>
  <c r="J287" i="3" s="1"/>
  <c r="L291" i="3"/>
  <c r="L290" i="3" s="1"/>
  <c r="L289" i="3" s="1"/>
  <c r="L288" i="3" s="1"/>
  <c r="L287" i="3" s="1"/>
  <c r="K291" i="3"/>
  <c r="K290" i="3" s="1"/>
  <c r="K289" i="3" s="1"/>
  <c r="K288" i="3" s="1"/>
  <c r="K287" i="3" s="1"/>
  <c r="J348" i="3"/>
  <c r="L348" i="3"/>
  <c r="K348" i="3"/>
  <c r="J209" i="2"/>
  <c r="J208" i="2" s="1"/>
  <c r="J201" i="2" s="1"/>
  <c r="K209" i="2"/>
  <c r="K208" i="2" s="1"/>
  <c r="K201" i="2" s="1"/>
  <c r="K263" i="2"/>
  <c r="K262" i="2" s="1"/>
  <c r="J263" i="2"/>
  <c r="J262" i="2" s="1"/>
  <c r="L341" i="3"/>
  <c r="L340" i="3" s="1"/>
  <c r="L223" i="3"/>
  <c r="L222" i="3" s="1"/>
  <c r="K261" i="3"/>
  <c r="K260" i="3" s="1"/>
  <c r="L331" i="3"/>
  <c r="L330" i="3" s="1"/>
  <c r="L329" i="3" s="1"/>
  <c r="L328" i="3" s="1"/>
  <c r="J341" i="3"/>
  <c r="J340" i="3" s="1"/>
  <c r="K223" i="3"/>
  <c r="K222" i="3" s="1"/>
  <c r="J223" i="3"/>
  <c r="J222" i="3" s="1"/>
  <c r="J261" i="3"/>
  <c r="J260" i="3" s="1"/>
  <c r="L261" i="3"/>
  <c r="L260" i="3" s="1"/>
  <c r="J331" i="3"/>
  <c r="J330" i="3" s="1"/>
  <c r="J329" i="3" s="1"/>
  <c r="J328" i="3" s="1"/>
  <c r="K331" i="3"/>
  <c r="K330" i="3" s="1"/>
  <c r="K329" i="3" s="1"/>
  <c r="K328" i="3" s="1"/>
  <c r="K341" i="3"/>
  <c r="K340" i="3" s="1"/>
  <c r="J121" i="4"/>
  <c r="J120" i="4" s="1"/>
  <c r="K121" i="4"/>
  <c r="K120" i="4" s="1"/>
  <c r="L121" i="4"/>
  <c r="L120" i="4" s="1"/>
  <c r="K173" i="2"/>
  <c r="K172" i="2" s="1"/>
  <c r="K171" i="2" s="1"/>
  <c r="K170" i="2" s="1"/>
  <c r="J173" i="2"/>
  <c r="J172" i="2" s="1"/>
  <c r="J171" i="2" s="1"/>
  <c r="J170" i="2" s="1"/>
  <c r="L325" i="3"/>
  <c r="L324" i="3" s="1"/>
  <c r="L77" i="4"/>
  <c r="L76" i="4" s="1"/>
  <c r="L75" i="4" s="1"/>
  <c r="L74" i="4" s="1"/>
  <c r="L73" i="4" s="1"/>
  <c r="L72" i="4" s="1"/>
  <c r="K47" i="2"/>
  <c r="K46" i="2" s="1"/>
  <c r="K45" i="2" s="1"/>
  <c r="K325" i="3"/>
  <c r="K324" i="3" s="1"/>
  <c r="J47" i="2"/>
  <c r="J46" i="2" s="1"/>
  <c r="J45" i="2" s="1"/>
  <c r="K77" i="4"/>
  <c r="K76" i="4" s="1"/>
  <c r="K75" i="4" s="1"/>
  <c r="K74" i="4" s="1"/>
  <c r="K73" i="4" s="1"/>
  <c r="K72" i="4" s="1"/>
  <c r="J325" i="3"/>
  <c r="J324" i="3" s="1"/>
  <c r="J77" i="4"/>
  <c r="J76" i="4" s="1"/>
  <c r="J75" i="4" s="1"/>
  <c r="J74" i="4" s="1"/>
  <c r="J73" i="4" s="1"/>
  <c r="J72" i="4" s="1"/>
  <c r="I47" i="2"/>
  <c r="I46" i="2" s="1"/>
  <c r="I45" i="2" s="1"/>
  <c r="L317" i="3"/>
  <c r="L316" i="3" s="1"/>
  <c r="L17" i="4"/>
  <c r="K317" i="3"/>
  <c r="K316" i="3" s="1"/>
  <c r="K17" i="4"/>
  <c r="J317" i="3"/>
  <c r="J316" i="3" s="1"/>
  <c r="J17" i="4"/>
  <c r="L248" i="3"/>
  <c r="L247" i="3" s="1"/>
  <c r="L416" i="4"/>
  <c r="L415" i="4" s="1"/>
  <c r="L414" i="4" s="1"/>
  <c r="L413" i="4" s="1"/>
  <c r="L412" i="4" s="1"/>
  <c r="L411" i="4" s="1"/>
  <c r="K232" i="2"/>
  <c r="K231" i="2" s="1"/>
  <c r="K248" i="3"/>
  <c r="K247" i="3" s="1"/>
  <c r="K416" i="4"/>
  <c r="K415" i="4" s="1"/>
  <c r="K414" i="4" s="1"/>
  <c r="K413" i="4" s="1"/>
  <c r="K412" i="4" s="1"/>
  <c r="K411" i="4" s="1"/>
  <c r="J232" i="2"/>
  <c r="J231" i="2" s="1"/>
  <c r="J248" i="3"/>
  <c r="J247" i="3" s="1"/>
  <c r="J416" i="4"/>
  <c r="J415" i="4" s="1"/>
  <c r="J414" i="4" s="1"/>
  <c r="J413" i="4" s="1"/>
  <c r="J412" i="4" s="1"/>
  <c r="J411" i="4" s="1"/>
  <c r="L195" i="3"/>
  <c r="L194" i="3" s="1"/>
  <c r="K119" i="2"/>
  <c r="K118" i="2" s="1"/>
  <c r="K117" i="2" s="1"/>
  <c r="K195" i="3"/>
  <c r="K194" i="3" s="1"/>
  <c r="J119" i="2"/>
  <c r="J118" i="2" s="1"/>
  <c r="J117" i="2" s="1"/>
  <c r="J195" i="3"/>
  <c r="J194" i="3" s="1"/>
  <c r="K93" i="2"/>
  <c r="K92" i="2" s="1"/>
  <c r="L104" i="4"/>
  <c r="L103" i="4" s="1"/>
  <c r="L102" i="4" s="1"/>
  <c r="L101" i="4" s="1"/>
  <c r="L100" i="4" s="1"/>
  <c r="K184" i="3"/>
  <c r="J93" i="2"/>
  <c r="J92" i="2" s="1"/>
  <c r="K104" i="4"/>
  <c r="K103" i="4" s="1"/>
  <c r="K102" i="4" s="1"/>
  <c r="K101" i="4" s="1"/>
  <c r="K100" i="4" s="1"/>
  <c r="J184" i="3"/>
  <c r="J104" i="4"/>
  <c r="J103" i="4" s="1"/>
  <c r="J102" i="4" s="1"/>
  <c r="J101" i="4" s="1"/>
  <c r="J100" i="4" s="1"/>
  <c r="I93" i="2"/>
  <c r="I92" i="2" s="1"/>
  <c r="L283" i="4"/>
  <c r="L282" i="4" s="1"/>
  <c r="L281" i="4" s="1"/>
  <c r="L280" i="4" s="1"/>
  <c r="L279" i="4" s="1"/>
  <c r="K78" i="2"/>
  <c r="K77" i="2" s="1"/>
  <c r="K283" i="4"/>
  <c r="K282" i="4" s="1"/>
  <c r="K281" i="4" s="1"/>
  <c r="K280" i="4" s="1"/>
  <c r="K279" i="4" s="1"/>
  <c r="J78" i="2"/>
  <c r="J77" i="2" s="1"/>
  <c r="J283" i="4"/>
  <c r="J282" i="4" s="1"/>
  <c r="J281" i="4" s="1"/>
  <c r="J280" i="4" s="1"/>
  <c r="J279" i="4" s="1"/>
  <c r="I78" i="2"/>
  <c r="I77" i="2" s="1"/>
  <c r="L278" i="4"/>
  <c r="L277" i="4" s="1"/>
  <c r="L276" i="4" s="1"/>
  <c r="L275" i="4" s="1"/>
  <c r="L274" i="4" s="1"/>
  <c r="L273" i="4" s="1"/>
  <c r="K76" i="2"/>
  <c r="K75" i="2" s="1"/>
  <c r="K74" i="2" s="1"/>
  <c r="K278" i="4"/>
  <c r="K277" i="4" s="1"/>
  <c r="K276" i="4" s="1"/>
  <c r="K275" i="4" s="1"/>
  <c r="K274" i="4" s="1"/>
  <c r="J76" i="2"/>
  <c r="J75" i="2" s="1"/>
  <c r="J278" i="4"/>
  <c r="J277" i="4" s="1"/>
  <c r="J276" i="4" s="1"/>
  <c r="J275" i="4" s="1"/>
  <c r="J274" i="4" s="1"/>
  <c r="I76" i="2"/>
  <c r="I75" i="2" s="1"/>
  <c r="L161" i="3"/>
  <c r="L160" i="3" s="1"/>
  <c r="L159" i="3" s="1"/>
  <c r="L158" i="3" s="1"/>
  <c r="L157" i="3" s="1"/>
  <c r="L156" i="3" s="1"/>
  <c r="L456" i="4"/>
  <c r="L455" i="4" s="1"/>
  <c r="L454" i="4" s="1"/>
  <c r="L453" i="4" s="1"/>
  <c r="L452" i="4" s="1"/>
  <c r="L451" i="4" s="1"/>
  <c r="K319" i="2"/>
  <c r="K318" i="2" s="1"/>
  <c r="K317" i="2" s="1"/>
  <c r="K316" i="2" s="1"/>
  <c r="K315" i="2" s="1"/>
  <c r="K314" i="2" s="1"/>
  <c r="K313" i="2" s="1"/>
  <c r="K161" i="3"/>
  <c r="K160" i="3" s="1"/>
  <c r="K159" i="3" s="1"/>
  <c r="K158" i="3" s="1"/>
  <c r="K157" i="3" s="1"/>
  <c r="K156" i="3" s="1"/>
  <c r="K456" i="4"/>
  <c r="K455" i="4" s="1"/>
  <c r="K454" i="4" s="1"/>
  <c r="K453" i="4" s="1"/>
  <c r="K452" i="4" s="1"/>
  <c r="K451" i="4" s="1"/>
  <c r="J319" i="2"/>
  <c r="J318" i="2" s="1"/>
  <c r="J317" i="2" s="1"/>
  <c r="J316" i="2" s="1"/>
  <c r="J315" i="2" s="1"/>
  <c r="J314" i="2" s="1"/>
  <c r="J313" i="2" s="1"/>
  <c r="J456" i="4"/>
  <c r="J455" i="4" s="1"/>
  <c r="J454" i="4" s="1"/>
  <c r="J453" i="4" s="1"/>
  <c r="J452" i="4" s="1"/>
  <c r="J451" i="4" s="1"/>
  <c r="L154" i="3"/>
  <c r="L153" i="3" s="1"/>
  <c r="L152" i="3" s="1"/>
  <c r="L151" i="3" s="1"/>
  <c r="L150" i="3" s="1"/>
  <c r="L149" i="3" s="1"/>
  <c r="L263" i="4"/>
  <c r="L262" i="4" s="1"/>
  <c r="L261" i="4" s="1"/>
  <c r="L260" i="4" s="1"/>
  <c r="L259" i="4" s="1"/>
  <c r="L258" i="4" s="1"/>
  <c r="L257" i="4" s="1"/>
  <c r="L256" i="4" s="1"/>
  <c r="K312" i="2"/>
  <c r="K311" i="2" s="1"/>
  <c r="K310" i="2" s="1"/>
  <c r="K309" i="2" s="1"/>
  <c r="K308" i="2" s="1"/>
  <c r="K154" i="3"/>
  <c r="K153" i="3" s="1"/>
  <c r="K152" i="3" s="1"/>
  <c r="K151" i="3" s="1"/>
  <c r="K150" i="3" s="1"/>
  <c r="K149" i="3" s="1"/>
  <c r="K263" i="4"/>
  <c r="K262" i="4" s="1"/>
  <c r="K261" i="4" s="1"/>
  <c r="K260" i="4" s="1"/>
  <c r="K259" i="4" s="1"/>
  <c r="K258" i="4" s="1"/>
  <c r="K257" i="4" s="1"/>
  <c r="K256" i="4" s="1"/>
  <c r="J312" i="2"/>
  <c r="J311" i="2" s="1"/>
  <c r="J310" i="2" s="1"/>
  <c r="J309" i="2" s="1"/>
  <c r="J308" i="2" s="1"/>
  <c r="J263" i="4"/>
  <c r="J262" i="4" s="1"/>
  <c r="J261" i="4" s="1"/>
  <c r="J260" i="4" s="1"/>
  <c r="J259" i="4" s="1"/>
  <c r="J258" i="4" s="1"/>
  <c r="J257" i="4" s="1"/>
  <c r="J256" i="4" s="1"/>
  <c r="J173" i="3"/>
  <c r="K175" i="3"/>
  <c r="L175" i="3"/>
  <c r="J175" i="3"/>
  <c r="K173" i="3"/>
  <c r="J154" i="3"/>
  <c r="J153" i="3" s="1"/>
  <c r="J152" i="3" s="1"/>
  <c r="J151" i="3" s="1"/>
  <c r="J150" i="3" s="1"/>
  <c r="J149" i="3" s="1"/>
  <c r="L173" i="3"/>
  <c r="J161" i="3"/>
  <c r="J160" i="3" s="1"/>
  <c r="J159" i="3" s="1"/>
  <c r="J158" i="3" s="1"/>
  <c r="J157" i="3" s="1"/>
  <c r="J156" i="3" s="1"/>
  <c r="J433" i="4"/>
  <c r="L433" i="4"/>
  <c r="K433" i="4"/>
  <c r="J172" i="3" l="1"/>
  <c r="J74" i="2"/>
  <c r="K134" i="4"/>
  <c r="K119" i="4" s="1"/>
  <c r="L172" i="3"/>
  <c r="J273" i="4"/>
  <c r="I74" i="2"/>
  <c r="K273" i="4"/>
  <c r="L134" i="4"/>
  <c r="L119" i="4" s="1"/>
  <c r="J134" i="4"/>
  <c r="J119" i="4" s="1"/>
  <c r="K172" i="3"/>
  <c r="K230" i="2"/>
  <c r="K229" i="2" s="1"/>
  <c r="K228" i="2" s="1"/>
  <c r="K221" i="2" s="1"/>
  <c r="J230" i="2"/>
  <c r="J229" i="2" s="1"/>
  <c r="J228" i="2" s="1"/>
  <c r="J221" i="2" s="1"/>
  <c r="L339" i="3"/>
  <c r="L338" i="3" s="1"/>
  <c r="L327" i="3" s="1"/>
  <c r="K339" i="3"/>
  <c r="K338" i="3" s="1"/>
  <c r="K327" i="3" s="1"/>
  <c r="J339" i="3"/>
  <c r="J338" i="3" s="1"/>
  <c r="J327" i="3" s="1"/>
  <c r="J116" i="2"/>
  <c r="J115" i="2" s="1"/>
  <c r="J114" i="2" s="1"/>
  <c r="K116" i="2"/>
  <c r="K115" i="2" s="1"/>
  <c r="K114" i="2" s="1"/>
  <c r="J193" i="3"/>
  <c r="J192" i="3" s="1"/>
  <c r="J191" i="3" s="1"/>
  <c r="L193" i="3"/>
  <c r="L192" i="3" s="1"/>
  <c r="L191" i="3" s="1"/>
  <c r="K193" i="3"/>
  <c r="K192" i="3" s="1"/>
  <c r="K191" i="3" s="1"/>
  <c r="K246" i="3"/>
  <c r="K245" i="3" s="1"/>
  <c r="K244" i="3" s="1"/>
  <c r="K221" i="3" s="1"/>
  <c r="J246" i="3"/>
  <c r="J245" i="3" s="1"/>
  <c r="J244" i="3" s="1"/>
  <c r="J221" i="3" s="1"/>
  <c r="L246" i="3"/>
  <c r="L245" i="3" s="1"/>
  <c r="L244" i="3" s="1"/>
  <c r="L221" i="3" s="1"/>
  <c r="J307" i="2"/>
  <c r="J306" i="2" s="1"/>
  <c r="K307" i="2"/>
  <c r="K306" i="2" s="1"/>
  <c r="K181" i="2"/>
  <c r="K180" i="2" s="1"/>
  <c r="J181" i="2"/>
  <c r="J180" i="2" s="1"/>
  <c r="J315" i="3"/>
  <c r="J314" i="3" s="1"/>
  <c r="J313" i="3" s="1"/>
  <c r="J312" i="3" s="1"/>
  <c r="J311" i="3" s="1"/>
  <c r="K315" i="3"/>
  <c r="K314" i="3" s="1"/>
  <c r="K313" i="3" s="1"/>
  <c r="K312" i="3" s="1"/>
  <c r="K311" i="3" s="1"/>
  <c r="L315" i="3"/>
  <c r="L314" i="3" s="1"/>
  <c r="L313" i="3" s="1"/>
  <c r="L312" i="3" s="1"/>
  <c r="L311" i="3" s="1"/>
  <c r="L432" i="4"/>
  <c r="L431" i="4" s="1"/>
  <c r="L430" i="4" s="1"/>
  <c r="L429" i="4" s="1"/>
  <c r="L428" i="4" s="1"/>
  <c r="K432" i="4"/>
  <c r="K431" i="4" s="1"/>
  <c r="K430" i="4" s="1"/>
  <c r="K429" i="4" s="1"/>
  <c r="K428" i="4" s="1"/>
  <c r="J131" i="2"/>
  <c r="J130" i="2" s="1"/>
  <c r="K132" i="2"/>
  <c r="K131" i="2" s="1"/>
  <c r="K130" i="2" s="1"/>
  <c r="J432" i="4"/>
  <c r="J431" i="4" s="1"/>
  <c r="J430" i="4" s="1"/>
  <c r="J429" i="4" s="1"/>
  <c r="J428" i="4" s="1"/>
  <c r="L182" i="3"/>
  <c r="L181" i="3" s="1"/>
  <c r="K91" i="2"/>
  <c r="K90" i="2" s="1"/>
  <c r="K89" i="2" s="1"/>
  <c r="L99" i="4"/>
  <c r="L98" i="4" s="1"/>
  <c r="L97" i="4" s="1"/>
  <c r="L96" i="4" s="1"/>
  <c r="L95" i="4" s="1"/>
  <c r="L94" i="4" s="1"/>
  <c r="K182" i="3"/>
  <c r="K181" i="3" s="1"/>
  <c r="J91" i="2"/>
  <c r="J90" i="2" s="1"/>
  <c r="J89" i="2" s="1"/>
  <c r="K99" i="4"/>
  <c r="K98" i="4" s="1"/>
  <c r="K97" i="4" s="1"/>
  <c r="K96" i="4" s="1"/>
  <c r="K95" i="4" s="1"/>
  <c r="K94" i="4" s="1"/>
  <c r="J182" i="3"/>
  <c r="J181" i="3" s="1"/>
  <c r="I91" i="2"/>
  <c r="I90" i="2" s="1"/>
  <c r="I89" i="2" s="1"/>
  <c r="J99" i="4"/>
  <c r="J98" i="4" s="1"/>
  <c r="J97" i="4" s="1"/>
  <c r="J96" i="4" s="1"/>
  <c r="J95" i="4" s="1"/>
  <c r="J94" i="4" s="1"/>
  <c r="L170" i="3"/>
  <c r="L169" i="3" s="1"/>
  <c r="L168" i="3" s="1"/>
  <c r="L272" i="4"/>
  <c r="L271" i="4" s="1"/>
  <c r="L270" i="4" s="1"/>
  <c r="L269" i="4" s="1"/>
  <c r="L268" i="4" s="1"/>
  <c r="L267" i="4" s="1"/>
  <c r="L266" i="4" s="1"/>
  <c r="K73" i="2"/>
  <c r="K72" i="2" s="1"/>
  <c r="K71" i="2" s="1"/>
  <c r="K70" i="2" s="1"/>
  <c r="K170" i="3"/>
  <c r="K169" i="3" s="1"/>
  <c r="K168" i="3" s="1"/>
  <c r="K272" i="4"/>
  <c r="K271" i="4" s="1"/>
  <c r="K270" i="4" s="1"/>
  <c r="K269" i="4" s="1"/>
  <c r="K268" i="4" s="1"/>
  <c r="K267" i="4" s="1"/>
  <c r="K266" i="4" s="1"/>
  <c r="J73" i="2"/>
  <c r="J72" i="2" s="1"/>
  <c r="J71" i="2" s="1"/>
  <c r="J170" i="3"/>
  <c r="J169" i="3" s="1"/>
  <c r="J168" i="3" s="1"/>
  <c r="J272" i="4"/>
  <c r="J271" i="4" s="1"/>
  <c r="J270" i="4" s="1"/>
  <c r="J269" i="4" s="1"/>
  <c r="J268" i="4" s="1"/>
  <c r="J267" i="4" s="1"/>
  <c r="J266" i="4" s="1"/>
  <c r="I73" i="2"/>
  <c r="I72" i="2" s="1"/>
  <c r="I71" i="2" s="1"/>
  <c r="L147" i="3"/>
  <c r="L146" i="3" s="1"/>
  <c r="L142" i="3" s="1"/>
  <c r="K11" i="5"/>
  <c r="L462" i="4"/>
  <c r="L461" i="4" s="1"/>
  <c r="L460" i="4" s="1"/>
  <c r="L459" i="4" s="1"/>
  <c r="L458" i="4" s="1"/>
  <c r="L457" i="4" s="1"/>
  <c r="K305" i="2"/>
  <c r="K304" i="2" s="1"/>
  <c r="K303" i="2" s="1"/>
  <c r="K299" i="2" s="1"/>
  <c r="K147" i="3"/>
  <c r="K146" i="3" s="1"/>
  <c r="K142" i="3" s="1"/>
  <c r="J11" i="5"/>
  <c r="K462" i="4"/>
  <c r="K461" i="4" s="1"/>
  <c r="K460" i="4" s="1"/>
  <c r="K459" i="4" s="1"/>
  <c r="K458" i="4" s="1"/>
  <c r="K457" i="4" s="1"/>
  <c r="J305" i="2"/>
  <c r="J304" i="2" s="1"/>
  <c r="J303" i="2" s="1"/>
  <c r="J299" i="2" s="1"/>
  <c r="J147" i="3"/>
  <c r="J146" i="3" s="1"/>
  <c r="J142" i="3" s="1"/>
  <c r="J462" i="4"/>
  <c r="J461" i="4" s="1"/>
  <c r="J460" i="4" s="1"/>
  <c r="J459" i="4" s="1"/>
  <c r="J458" i="4" s="1"/>
  <c r="J457" i="4" s="1"/>
  <c r="I11" i="5"/>
  <c r="I10" i="5" s="1"/>
  <c r="L131" i="3"/>
  <c r="L130" i="3" s="1"/>
  <c r="L129" i="3" s="1"/>
  <c r="L128" i="3" s="1"/>
  <c r="L127" i="3" s="1"/>
  <c r="L126" i="3" s="1"/>
  <c r="K261" i="2"/>
  <c r="K260" i="2" s="1"/>
  <c r="K259" i="2" s="1"/>
  <c r="K258" i="2" s="1"/>
  <c r="K257" i="2" s="1"/>
  <c r="K256" i="2" s="1"/>
  <c r="K255" i="2" s="1"/>
  <c r="L91" i="4"/>
  <c r="L90" i="4" s="1"/>
  <c r="L89" i="4" s="1"/>
  <c r="L88" i="4" s="1"/>
  <c r="L87" i="4" s="1"/>
  <c r="L86" i="4" s="1"/>
  <c r="L85" i="4" s="1"/>
  <c r="L84" i="4" s="1"/>
  <c r="K131" i="3"/>
  <c r="K130" i="3" s="1"/>
  <c r="K129" i="3" s="1"/>
  <c r="K128" i="3" s="1"/>
  <c r="K127" i="3" s="1"/>
  <c r="K126" i="3" s="1"/>
  <c r="J261" i="2"/>
  <c r="J260" i="2" s="1"/>
  <c r="J259" i="2" s="1"/>
  <c r="J258" i="2" s="1"/>
  <c r="J257" i="2" s="1"/>
  <c r="J256" i="2" s="1"/>
  <c r="J255" i="2" s="1"/>
  <c r="K91" i="4"/>
  <c r="K90" i="4" s="1"/>
  <c r="K89" i="4" s="1"/>
  <c r="K88" i="4" s="1"/>
  <c r="K87" i="4" s="1"/>
  <c r="K86" i="4" s="1"/>
  <c r="K85" i="4" s="1"/>
  <c r="K84" i="4" s="1"/>
  <c r="J131" i="3"/>
  <c r="J130" i="3" s="1"/>
  <c r="J129" i="3" s="1"/>
  <c r="J128" i="3" s="1"/>
  <c r="J127" i="3" s="1"/>
  <c r="J126" i="3" s="1"/>
  <c r="J91" i="4"/>
  <c r="J90" i="4" s="1"/>
  <c r="J89" i="4" s="1"/>
  <c r="J88" i="4" s="1"/>
  <c r="J87" i="4" s="1"/>
  <c r="J86" i="4" s="1"/>
  <c r="J85" i="4" s="1"/>
  <c r="J84" i="4" s="1"/>
  <c r="L123" i="3"/>
  <c r="L122" i="3" s="1"/>
  <c r="L121" i="3" s="1"/>
  <c r="L120" i="3" s="1"/>
  <c r="L371" i="4"/>
  <c r="L370" i="4" s="1"/>
  <c r="L369" i="4" s="1"/>
  <c r="L368" i="4" s="1"/>
  <c r="L367" i="4" s="1"/>
  <c r="L366" i="4" s="1"/>
  <c r="K220" i="2"/>
  <c r="K219" i="2" s="1"/>
  <c r="K218" i="2" s="1"/>
  <c r="K217" i="2" s="1"/>
  <c r="K216" i="2" s="1"/>
  <c r="K215" i="2" s="1"/>
  <c r="K123" i="3"/>
  <c r="K122" i="3" s="1"/>
  <c r="K121" i="3" s="1"/>
  <c r="K120" i="3" s="1"/>
  <c r="K371" i="4"/>
  <c r="K370" i="4" s="1"/>
  <c r="K369" i="4" s="1"/>
  <c r="K368" i="4" s="1"/>
  <c r="K367" i="4" s="1"/>
  <c r="K366" i="4" s="1"/>
  <c r="J220" i="2"/>
  <c r="J219" i="2" s="1"/>
  <c r="J218" i="2" s="1"/>
  <c r="J217" i="2" s="1"/>
  <c r="J216" i="2" s="1"/>
  <c r="J215" i="2" s="1"/>
  <c r="J123" i="3"/>
  <c r="J122" i="3" s="1"/>
  <c r="J121" i="3" s="1"/>
  <c r="J120" i="3" s="1"/>
  <c r="J119" i="3" s="1"/>
  <c r="J118" i="3" s="1"/>
  <c r="J371" i="4"/>
  <c r="J370" i="4" s="1"/>
  <c r="J369" i="4" s="1"/>
  <c r="J368" i="4" s="1"/>
  <c r="J367" i="4" s="1"/>
  <c r="J366" i="4" s="1"/>
  <c r="L108" i="3"/>
  <c r="L107" i="3" s="1"/>
  <c r="L106" i="3" s="1"/>
  <c r="L105" i="3" s="1"/>
  <c r="L104" i="3" s="1"/>
  <c r="L365" i="4"/>
  <c r="L364" i="4" s="1"/>
  <c r="L363" i="4" s="1"/>
  <c r="L362" i="4" s="1"/>
  <c r="L361" i="4" s="1"/>
  <c r="L360" i="4" s="1"/>
  <c r="K143" i="2"/>
  <c r="K142" i="2" s="1"/>
  <c r="K141" i="2" s="1"/>
  <c r="K140" i="2" s="1"/>
  <c r="K139" i="2" s="1"/>
  <c r="K138" i="2" s="1"/>
  <c r="K108" i="3"/>
  <c r="K107" i="3" s="1"/>
  <c r="K106" i="3" s="1"/>
  <c r="K105" i="3" s="1"/>
  <c r="K104" i="3" s="1"/>
  <c r="K365" i="4"/>
  <c r="K364" i="4" s="1"/>
  <c r="K363" i="4" s="1"/>
  <c r="K362" i="4" s="1"/>
  <c r="K361" i="4" s="1"/>
  <c r="K360" i="4" s="1"/>
  <c r="J143" i="2"/>
  <c r="J142" i="2" s="1"/>
  <c r="J141" i="2" s="1"/>
  <c r="J140" i="2" s="1"/>
  <c r="J139" i="2" s="1"/>
  <c r="J138" i="2" s="1"/>
  <c r="J108" i="3"/>
  <c r="J107" i="3" s="1"/>
  <c r="J106" i="3" s="1"/>
  <c r="J105" i="3" s="1"/>
  <c r="J104" i="3" s="1"/>
  <c r="J365" i="4"/>
  <c r="J364" i="4" s="1"/>
  <c r="J363" i="4" s="1"/>
  <c r="J362" i="4" s="1"/>
  <c r="J361" i="4" s="1"/>
  <c r="J360" i="4" s="1"/>
  <c r="L102" i="3"/>
  <c r="L101" i="3" s="1"/>
  <c r="L100" i="3" s="1"/>
  <c r="K137" i="2"/>
  <c r="K136" i="2" s="1"/>
  <c r="K135" i="2" s="1"/>
  <c r="K134" i="2" s="1"/>
  <c r="K102" i="3"/>
  <c r="K101" i="3" s="1"/>
  <c r="K100" i="3" s="1"/>
  <c r="J137" i="2"/>
  <c r="J136" i="2" s="1"/>
  <c r="J135" i="2" s="1"/>
  <c r="J134" i="2" s="1"/>
  <c r="J102" i="3"/>
  <c r="J101" i="3" s="1"/>
  <c r="J100" i="3" s="1"/>
  <c r="L97" i="3"/>
  <c r="L96" i="3" s="1"/>
  <c r="L345" i="4"/>
  <c r="L344" i="4" s="1"/>
  <c r="L343" i="4" s="1"/>
  <c r="L342" i="4" s="1"/>
  <c r="L341" i="4" s="1"/>
  <c r="L340" i="4" s="1"/>
  <c r="K97" i="3"/>
  <c r="K96" i="3" s="1"/>
  <c r="K345" i="4"/>
  <c r="K344" i="4" s="1"/>
  <c r="K343" i="4" s="1"/>
  <c r="K342" i="4" s="1"/>
  <c r="K341" i="4" s="1"/>
  <c r="K340" i="4" s="1"/>
  <c r="J97" i="3"/>
  <c r="J96" i="3" s="1"/>
  <c r="J345" i="4"/>
  <c r="J344" i="4" s="1"/>
  <c r="J343" i="4" s="1"/>
  <c r="J342" i="4" s="1"/>
  <c r="J341" i="4" s="1"/>
  <c r="J340" i="4" s="1"/>
  <c r="L94" i="3"/>
  <c r="L93" i="3" s="1"/>
  <c r="L339" i="4"/>
  <c r="L338" i="4" s="1"/>
  <c r="L337" i="4" s="1"/>
  <c r="L336" i="4" s="1"/>
  <c r="L335" i="4" s="1"/>
  <c r="L334" i="4" s="1"/>
  <c r="K129" i="2"/>
  <c r="K128" i="2" s="1"/>
  <c r="K127" i="2" s="1"/>
  <c r="K94" i="3"/>
  <c r="K93" i="3" s="1"/>
  <c r="K339" i="4"/>
  <c r="K338" i="4" s="1"/>
  <c r="K337" i="4" s="1"/>
  <c r="K336" i="4" s="1"/>
  <c r="K335" i="4" s="1"/>
  <c r="K334" i="4" s="1"/>
  <c r="J129" i="2"/>
  <c r="J128" i="2" s="1"/>
  <c r="J127" i="2" s="1"/>
  <c r="J94" i="3"/>
  <c r="J93" i="3" s="1"/>
  <c r="J339" i="4"/>
  <c r="J338" i="4" s="1"/>
  <c r="J337" i="4" s="1"/>
  <c r="J336" i="4" s="1"/>
  <c r="J335" i="4" s="1"/>
  <c r="J334" i="4" s="1"/>
  <c r="L449" i="4"/>
  <c r="L448" i="4" s="1"/>
  <c r="L447" i="4" s="1"/>
  <c r="L446" i="4" s="1"/>
  <c r="K449" i="4"/>
  <c r="K448" i="4" s="1"/>
  <c r="K447" i="4" s="1"/>
  <c r="K446" i="4" s="1"/>
  <c r="J449" i="4"/>
  <c r="J448" i="4" s="1"/>
  <c r="J447" i="4" s="1"/>
  <c r="J446" i="4" s="1"/>
  <c r="L77" i="3"/>
  <c r="L399" i="4"/>
  <c r="L398" i="4" s="1"/>
  <c r="L397" i="4" s="1"/>
  <c r="L396" i="4" s="1"/>
  <c r="L395" i="4" s="1"/>
  <c r="K104" i="2"/>
  <c r="K103" i="2" s="1"/>
  <c r="K77" i="3"/>
  <c r="K399" i="4"/>
  <c r="K398" i="4" s="1"/>
  <c r="K397" i="4" s="1"/>
  <c r="K396" i="4" s="1"/>
  <c r="K395" i="4" s="1"/>
  <c r="J104" i="2"/>
  <c r="J103" i="2" s="1"/>
  <c r="J77" i="3"/>
  <c r="J399" i="4"/>
  <c r="J398" i="4" s="1"/>
  <c r="J397" i="4" s="1"/>
  <c r="J396" i="4" s="1"/>
  <c r="J395" i="4" s="1"/>
  <c r="I104" i="2"/>
  <c r="I103" i="2" s="1"/>
  <c r="L358" i="4"/>
  <c r="L357" i="4" s="1"/>
  <c r="L356" i="4" s="1"/>
  <c r="L355" i="4" s="1"/>
  <c r="L354" i="4" s="1"/>
  <c r="K358" i="4"/>
  <c r="K357" i="4" s="1"/>
  <c r="K356" i="4" s="1"/>
  <c r="K355" i="4" s="1"/>
  <c r="K354" i="4" s="1"/>
  <c r="J358" i="4"/>
  <c r="J357" i="4" s="1"/>
  <c r="J356" i="4" s="1"/>
  <c r="J355" i="4" s="1"/>
  <c r="J354" i="4" s="1"/>
  <c r="L439" i="4"/>
  <c r="L438" i="4" s="1"/>
  <c r="L437" i="4" s="1"/>
  <c r="L436" i="4" s="1"/>
  <c r="L435" i="4" s="1"/>
  <c r="L434" i="4" s="1"/>
  <c r="K61" i="2"/>
  <c r="K60" i="2" s="1"/>
  <c r="K59" i="2" s="1"/>
  <c r="K439" i="4"/>
  <c r="K438" i="4" s="1"/>
  <c r="K437" i="4" s="1"/>
  <c r="K436" i="4" s="1"/>
  <c r="K435" i="4" s="1"/>
  <c r="K434" i="4" s="1"/>
  <c r="J61" i="2"/>
  <c r="J60" i="2" s="1"/>
  <c r="J59" i="2" s="1"/>
  <c r="J439" i="4"/>
  <c r="J438" i="4" s="1"/>
  <c r="J437" i="4" s="1"/>
  <c r="J436" i="4" s="1"/>
  <c r="J435" i="4" s="1"/>
  <c r="J434" i="4" s="1"/>
  <c r="I61" i="2"/>
  <c r="I60" i="2" s="1"/>
  <c r="I59" i="2" s="1"/>
  <c r="J61" i="3"/>
  <c r="J60" i="3" s="1"/>
  <c r="D14" i="10"/>
  <c r="D13" i="10" s="1"/>
  <c r="E14" i="10"/>
  <c r="E13" i="10" s="1"/>
  <c r="C14" i="10"/>
  <c r="C13" i="10" s="1"/>
  <c r="D19" i="10"/>
  <c r="E19" i="10"/>
  <c r="D23" i="10"/>
  <c r="E23" i="10"/>
  <c r="C23" i="10"/>
  <c r="C18" i="10" s="1"/>
  <c r="C42" i="10"/>
  <c r="D44" i="10"/>
  <c r="E44" i="10"/>
  <c r="C44" i="10"/>
  <c r="D46" i="10"/>
  <c r="E46" i="10"/>
  <c r="C46" i="10"/>
  <c r="E18" i="10" l="1"/>
  <c r="J70" i="2"/>
  <c r="J69" i="2" s="1"/>
  <c r="J68" i="2" s="1"/>
  <c r="J67" i="2" s="1"/>
  <c r="I70" i="2"/>
  <c r="I69" i="2" s="1"/>
  <c r="I68" i="2" s="1"/>
  <c r="I67" i="2" s="1"/>
  <c r="L265" i="4"/>
  <c r="L264" i="4" s="1"/>
  <c r="K10" i="5"/>
  <c r="K7" i="5" s="1"/>
  <c r="J10" i="5"/>
  <c r="J7" i="5" s="1"/>
  <c r="I7" i="5"/>
  <c r="K167" i="3"/>
  <c r="K166" i="3" s="1"/>
  <c r="K165" i="3" s="1"/>
  <c r="K69" i="2"/>
  <c r="K68" i="2" s="1"/>
  <c r="K67" i="2" s="1"/>
  <c r="J167" i="3"/>
  <c r="J166" i="3" s="1"/>
  <c r="J165" i="3" s="1"/>
  <c r="K265" i="4"/>
  <c r="K264" i="4" s="1"/>
  <c r="L167" i="3"/>
  <c r="L166" i="3" s="1"/>
  <c r="L165" i="3" s="1"/>
  <c r="K190" i="3"/>
  <c r="L190" i="3"/>
  <c r="J190" i="3"/>
  <c r="D18" i="10"/>
  <c r="E27" i="10"/>
  <c r="D27" i="10"/>
  <c r="L92" i="3"/>
  <c r="L91" i="3" s="1"/>
  <c r="L90" i="3" s="1"/>
  <c r="L333" i="4"/>
  <c r="L332" i="4" s="1"/>
  <c r="L316" i="4" s="1"/>
  <c r="J333" i="4"/>
  <c r="J332" i="4" s="1"/>
  <c r="J316" i="4" s="1"/>
  <c r="K92" i="3"/>
  <c r="K91" i="3" s="1"/>
  <c r="K90" i="3" s="1"/>
  <c r="K126" i="2"/>
  <c r="K125" i="2" s="1"/>
  <c r="K124" i="2" s="1"/>
  <c r="J92" i="3"/>
  <c r="J91" i="3" s="1"/>
  <c r="J90" i="3" s="1"/>
  <c r="K333" i="4"/>
  <c r="K332" i="4" s="1"/>
  <c r="K316" i="4" s="1"/>
  <c r="J126" i="2"/>
  <c r="J125" i="2" s="1"/>
  <c r="J124" i="2" s="1"/>
  <c r="C27" i="10"/>
  <c r="J93" i="4"/>
  <c r="J92" i="4" s="1"/>
  <c r="K93" i="4"/>
  <c r="K92" i="4" s="1"/>
  <c r="L93" i="4"/>
  <c r="L92" i="4" s="1"/>
  <c r="J169" i="2"/>
  <c r="K169" i="2"/>
  <c r="I88" i="2"/>
  <c r="I87" i="2" s="1"/>
  <c r="I86" i="2" s="1"/>
  <c r="J88" i="2"/>
  <c r="J87" i="2" s="1"/>
  <c r="J86" i="2" s="1"/>
  <c r="K88" i="2"/>
  <c r="K87" i="2" s="1"/>
  <c r="K86" i="2" s="1"/>
  <c r="J180" i="3"/>
  <c r="J179" i="3" s="1"/>
  <c r="J178" i="3" s="1"/>
  <c r="J177" i="3" s="1"/>
  <c r="K180" i="3"/>
  <c r="K179" i="3" s="1"/>
  <c r="K178" i="3" s="1"/>
  <c r="K177" i="3" s="1"/>
  <c r="L180" i="3"/>
  <c r="L179" i="3" s="1"/>
  <c r="L178" i="3" s="1"/>
  <c r="L177" i="3" s="1"/>
  <c r="J99" i="3"/>
  <c r="K99" i="3"/>
  <c r="L99" i="3"/>
  <c r="J133" i="2"/>
  <c r="K133" i="2"/>
  <c r="L310" i="3"/>
  <c r="J310" i="3"/>
  <c r="K310" i="3"/>
  <c r="J141" i="3"/>
  <c r="J140" i="3" s="1"/>
  <c r="J125" i="3" s="1"/>
  <c r="K141" i="3"/>
  <c r="K140" i="3" s="1"/>
  <c r="K125" i="3" s="1"/>
  <c r="L141" i="3"/>
  <c r="L140" i="3" s="1"/>
  <c r="L125" i="3" s="1"/>
  <c r="K298" i="2"/>
  <c r="J265" i="4"/>
  <c r="J264" i="4" s="1"/>
  <c r="J298" i="2"/>
  <c r="L86" i="3"/>
  <c r="L388" i="4"/>
  <c r="L387" i="4" s="1"/>
  <c r="L386" i="4" s="1"/>
  <c r="L385" i="4" s="1"/>
  <c r="L384" i="4" s="1"/>
  <c r="K113" i="2"/>
  <c r="K112" i="2" s="1"/>
  <c r="K86" i="3"/>
  <c r="K388" i="4"/>
  <c r="K387" i="4" s="1"/>
  <c r="K386" i="4" s="1"/>
  <c r="K385" i="4" s="1"/>
  <c r="K384" i="4" s="1"/>
  <c r="J113" i="2"/>
  <c r="J112" i="2" s="1"/>
  <c r="J86" i="3"/>
  <c r="J388" i="4"/>
  <c r="J387" i="4" s="1"/>
  <c r="J386" i="4" s="1"/>
  <c r="J385" i="4" s="1"/>
  <c r="J384" i="4" s="1"/>
  <c r="L84" i="3"/>
  <c r="L383" i="4"/>
  <c r="L382" i="4" s="1"/>
  <c r="L381" i="4" s="1"/>
  <c r="L380" i="4" s="1"/>
  <c r="L379" i="4" s="1"/>
  <c r="K111" i="2"/>
  <c r="K110" i="2" s="1"/>
  <c r="K84" i="3"/>
  <c r="K383" i="4"/>
  <c r="K382" i="4" s="1"/>
  <c r="K381" i="4" s="1"/>
  <c r="K380" i="4" s="1"/>
  <c r="K379" i="4" s="1"/>
  <c r="J111" i="2"/>
  <c r="J110" i="2" s="1"/>
  <c r="J84" i="3"/>
  <c r="J383" i="4"/>
  <c r="J382" i="4" s="1"/>
  <c r="J381" i="4" s="1"/>
  <c r="J380" i="4" s="1"/>
  <c r="J379" i="4" s="1"/>
  <c r="L75" i="3"/>
  <c r="L74" i="3" s="1"/>
  <c r="L394" i="4"/>
  <c r="L393" i="4" s="1"/>
  <c r="L392" i="4" s="1"/>
  <c r="L391" i="4" s="1"/>
  <c r="L390" i="4" s="1"/>
  <c r="L389" i="4" s="1"/>
  <c r="K102" i="2"/>
  <c r="K101" i="2" s="1"/>
  <c r="K100" i="2" s="1"/>
  <c r="K75" i="3"/>
  <c r="K74" i="3" s="1"/>
  <c r="K394" i="4"/>
  <c r="K393" i="4" s="1"/>
  <c r="K392" i="4" s="1"/>
  <c r="K391" i="4" s="1"/>
  <c r="K390" i="4" s="1"/>
  <c r="K389" i="4" s="1"/>
  <c r="J102" i="2"/>
  <c r="J101" i="2" s="1"/>
  <c r="J100" i="2" s="1"/>
  <c r="J75" i="3"/>
  <c r="J74" i="3" s="1"/>
  <c r="J394" i="4"/>
  <c r="J393" i="4" s="1"/>
  <c r="J392" i="4" s="1"/>
  <c r="J391" i="4" s="1"/>
  <c r="J390" i="4" s="1"/>
  <c r="J389" i="4" s="1"/>
  <c r="I102" i="2"/>
  <c r="I101" i="2" s="1"/>
  <c r="I100" i="2" s="1"/>
  <c r="L61" i="3"/>
  <c r="L60" i="3" s="1"/>
  <c r="L445" i="4"/>
  <c r="L444" i="4" s="1"/>
  <c r="L443" i="4" s="1"/>
  <c r="L442" i="4" s="1"/>
  <c r="L441" i="4" s="1"/>
  <c r="L440" i="4" s="1"/>
  <c r="K64" i="2"/>
  <c r="K63" i="2" s="1"/>
  <c r="K61" i="3"/>
  <c r="K60" i="3" s="1"/>
  <c r="K445" i="4"/>
  <c r="K444" i="4" s="1"/>
  <c r="K443" i="4" s="1"/>
  <c r="K442" i="4" s="1"/>
  <c r="K441" i="4" s="1"/>
  <c r="K440" i="4" s="1"/>
  <c r="J64" i="2"/>
  <c r="J63" i="2" s="1"/>
  <c r="J445" i="4"/>
  <c r="J444" i="4" s="1"/>
  <c r="J443" i="4" s="1"/>
  <c r="J442" i="4" s="1"/>
  <c r="J441" i="4" s="1"/>
  <c r="J440" i="4" s="1"/>
  <c r="I63" i="2"/>
  <c r="L47" i="3"/>
  <c r="L46" i="3" s="1"/>
  <c r="K50" i="2"/>
  <c r="K49" i="2" s="1"/>
  <c r="K48" i="2" s="1"/>
  <c r="L83" i="4"/>
  <c r="L82" i="4" s="1"/>
  <c r="L81" i="4" s="1"/>
  <c r="L80" i="4" s="1"/>
  <c r="L79" i="4" s="1"/>
  <c r="L78" i="4" s="1"/>
  <c r="K47" i="3"/>
  <c r="K46" i="3" s="1"/>
  <c r="K83" i="4"/>
  <c r="K82" i="4" s="1"/>
  <c r="K81" i="4" s="1"/>
  <c r="K80" i="4" s="1"/>
  <c r="K79" i="4" s="1"/>
  <c r="K78" i="4" s="1"/>
  <c r="J50" i="2"/>
  <c r="J49" i="2" s="1"/>
  <c r="J48" i="2" s="1"/>
  <c r="J47" i="3"/>
  <c r="J46" i="3" s="1"/>
  <c r="I50" i="2"/>
  <c r="I49" i="2" s="1"/>
  <c r="I48" i="2" s="1"/>
  <c r="J83" i="4"/>
  <c r="J82" i="4" s="1"/>
  <c r="J81" i="4" s="1"/>
  <c r="J80" i="4" s="1"/>
  <c r="J79" i="4" s="1"/>
  <c r="J78" i="4" s="1"/>
  <c r="L44" i="3"/>
  <c r="L43" i="3" s="1"/>
  <c r="L71" i="4"/>
  <c r="L70" i="4" s="1"/>
  <c r="L69" i="4" s="1"/>
  <c r="L68" i="4" s="1"/>
  <c r="L67" i="4" s="1"/>
  <c r="L66" i="4" s="1"/>
  <c r="K44" i="2"/>
  <c r="K43" i="2" s="1"/>
  <c r="K42" i="2" s="1"/>
  <c r="K44" i="3"/>
  <c r="K43" i="3" s="1"/>
  <c r="J44" i="2"/>
  <c r="J43" i="2" s="1"/>
  <c r="J42" i="2" s="1"/>
  <c r="K71" i="4"/>
  <c r="K70" i="4" s="1"/>
  <c r="K69" i="4" s="1"/>
  <c r="K68" i="4" s="1"/>
  <c r="K67" i="4" s="1"/>
  <c r="K66" i="4" s="1"/>
  <c r="J44" i="3"/>
  <c r="J43" i="3" s="1"/>
  <c r="J71" i="4"/>
  <c r="J70" i="4" s="1"/>
  <c r="J69" i="4" s="1"/>
  <c r="J68" i="4" s="1"/>
  <c r="J67" i="4" s="1"/>
  <c r="J66" i="4" s="1"/>
  <c r="I44" i="2"/>
  <c r="I43" i="2" s="1"/>
  <c r="I42" i="2" s="1"/>
  <c r="K41" i="2"/>
  <c r="K40" i="2" s="1"/>
  <c r="K39" i="2" s="1"/>
  <c r="L65" i="4"/>
  <c r="L64" i="4" s="1"/>
  <c r="L63" i="4" s="1"/>
  <c r="L62" i="4" s="1"/>
  <c r="L61" i="4" s="1"/>
  <c r="L60" i="4" s="1"/>
  <c r="K41" i="3"/>
  <c r="K40" i="3" s="1"/>
  <c r="J41" i="2"/>
  <c r="J40" i="2" s="1"/>
  <c r="J39" i="2" s="1"/>
  <c r="K65" i="4"/>
  <c r="K64" i="4" s="1"/>
  <c r="K63" i="4" s="1"/>
  <c r="K62" i="4" s="1"/>
  <c r="K61" i="4" s="1"/>
  <c r="K60" i="4" s="1"/>
  <c r="J41" i="3"/>
  <c r="J40" i="3" s="1"/>
  <c r="I41" i="2"/>
  <c r="I40" i="2" s="1"/>
  <c r="I39" i="2" s="1"/>
  <c r="J65" i="4"/>
  <c r="J64" i="4" s="1"/>
  <c r="J63" i="4" s="1"/>
  <c r="J62" i="4" s="1"/>
  <c r="J61" i="4" s="1"/>
  <c r="J60" i="4" s="1"/>
  <c r="L38" i="3"/>
  <c r="L37" i="3" s="1"/>
  <c r="K38" i="2"/>
  <c r="K37" i="2" s="1"/>
  <c r="K36" i="2" s="1"/>
  <c r="L59" i="4"/>
  <c r="L58" i="4" s="1"/>
  <c r="L57" i="4" s="1"/>
  <c r="L56" i="4" s="1"/>
  <c r="L55" i="4" s="1"/>
  <c r="L54" i="4" s="1"/>
  <c r="K38" i="3"/>
  <c r="K37" i="3" s="1"/>
  <c r="K59" i="4"/>
  <c r="K58" i="4" s="1"/>
  <c r="K57" i="4" s="1"/>
  <c r="K56" i="4" s="1"/>
  <c r="K55" i="4" s="1"/>
  <c r="K54" i="4" s="1"/>
  <c r="J38" i="2"/>
  <c r="J37" i="2" s="1"/>
  <c r="J36" i="2" s="1"/>
  <c r="J38" i="3"/>
  <c r="J37" i="3" s="1"/>
  <c r="J59" i="4"/>
  <c r="J58" i="4" s="1"/>
  <c r="J57" i="4" s="1"/>
  <c r="J56" i="4" s="1"/>
  <c r="J55" i="4" s="1"/>
  <c r="J54" i="4" s="1"/>
  <c r="I38" i="2"/>
  <c r="I37" i="2" s="1"/>
  <c r="I36" i="2" s="1"/>
  <c r="L35" i="3"/>
  <c r="L34" i="3" s="1"/>
  <c r="L53" i="4"/>
  <c r="L52" i="4" s="1"/>
  <c r="L51" i="4" s="1"/>
  <c r="L50" i="4" s="1"/>
  <c r="L49" i="4" s="1"/>
  <c r="L48" i="4" s="1"/>
  <c r="K35" i="2"/>
  <c r="K34" i="2" s="1"/>
  <c r="K33" i="2" s="1"/>
  <c r="K35" i="3"/>
  <c r="K34" i="3" s="1"/>
  <c r="K53" i="4"/>
  <c r="K52" i="4" s="1"/>
  <c r="K51" i="4" s="1"/>
  <c r="K50" i="4" s="1"/>
  <c r="K49" i="4" s="1"/>
  <c r="K48" i="4" s="1"/>
  <c r="J35" i="2"/>
  <c r="J34" i="2" s="1"/>
  <c r="J33" i="2" s="1"/>
  <c r="J35" i="3"/>
  <c r="J34" i="3" s="1"/>
  <c r="I35" i="2"/>
  <c r="I34" i="2" s="1"/>
  <c r="I33" i="2" s="1"/>
  <c r="J53" i="4"/>
  <c r="J52" i="4" s="1"/>
  <c r="J51" i="4" s="1"/>
  <c r="J50" i="4" s="1"/>
  <c r="J49" i="4" s="1"/>
  <c r="J48" i="4" s="1"/>
  <c r="L32" i="3"/>
  <c r="L31" i="3" s="1"/>
  <c r="L47" i="4"/>
  <c r="L46" i="4" s="1"/>
  <c r="L45" i="4" s="1"/>
  <c r="L44" i="4" s="1"/>
  <c r="L43" i="4" s="1"/>
  <c r="L42" i="4" s="1"/>
  <c r="K32" i="2"/>
  <c r="K31" i="2" s="1"/>
  <c r="K30" i="2" s="1"/>
  <c r="K32" i="3"/>
  <c r="K31" i="3" s="1"/>
  <c r="J32" i="2"/>
  <c r="J31" i="2" s="1"/>
  <c r="J30" i="2" s="1"/>
  <c r="K47" i="4"/>
  <c r="K46" i="4" s="1"/>
  <c r="K45" i="4" s="1"/>
  <c r="K44" i="4" s="1"/>
  <c r="K43" i="4" s="1"/>
  <c r="K42" i="4" s="1"/>
  <c r="J32" i="3"/>
  <c r="J31" i="3" s="1"/>
  <c r="J47" i="4"/>
  <c r="J46" i="4" s="1"/>
  <c r="J45" i="4" s="1"/>
  <c r="J44" i="4" s="1"/>
  <c r="J43" i="4" s="1"/>
  <c r="J42" i="4" s="1"/>
  <c r="I32" i="2"/>
  <c r="I31" i="2" s="1"/>
  <c r="I30" i="2" s="1"/>
  <c r="L35" i="4"/>
  <c r="L34" i="4" s="1"/>
  <c r="K35" i="4"/>
  <c r="K34" i="4" s="1"/>
  <c r="J35" i="4"/>
  <c r="J34" i="4" s="1"/>
  <c r="L27" i="3"/>
  <c r="L29" i="4"/>
  <c r="L28" i="4" s="1"/>
  <c r="L27" i="4" s="1"/>
  <c r="L26" i="4" s="1"/>
  <c r="L25" i="4" s="1"/>
  <c r="K27" i="2"/>
  <c r="K26" i="2" s="1"/>
  <c r="K27" i="3"/>
  <c r="J27" i="2"/>
  <c r="J26" i="2" s="1"/>
  <c r="K29" i="4"/>
  <c r="K28" i="4" s="1"/>
  <c r="K27" i="4" s="1"/>
  <c r="K26" i="4" s="1"/>
  <c r="K25" i="4" s="1"/>
  <c r="J27" i="3"/>
  <c r="I27" i="2"/>
  <c r="I26" i="2" s="1"/>
  <c r="J29" i="4"/>
  <c r="J28" i="4" s="1"/>
  <c r="J27" i="4" s="1"/>
  <c r="J26" i="4" s="1"/>
  <c r="J25" i="4" s="1"/>
  <c r="L25" i="3"/>
  <c r="K25" i="2"/>
  <c r="K24" i="2" s="1"/>
  <c r="L23" i="4"/>
  <c r="L22" i="4" s="1"/>
  <c r="L21" i="4" s="1"/>
  <c r="L20" i="4" s="1"/>
  <c r="L19" i="4" s="1"/>
  <c r="K25" i="3"/>
  <c r="K23" i="4"/>
  <c r="K22" i="4" s="1"/>
  <c r="K21" i="4" s="1"/>
  <c r="K20" i="4" s="1"/>
  <c r="K19" i="4" s="1"/>
  <c r="J25" i="2"/>
  <c r="J24" i="2" s="1"/>
  <c r="J25" i="3"/>
  <c r="J23" i="4"/>
  <c r="J22" i="4" s="1"/>
  <c r="J21" i="4" s="1"/>
  <c r="J20" i="4" s="1"/>
  <c r="J19" i="4" s="1"/>
  <c r="I25" i="2"/>
  <c r="I24" i="2" s="1"/>
  <c r="L22" i="3"/>
  <c r="L21" i="3" s="1"/>
  <c r="K22" i="2"/>
  <c r="L16" i="4"/>
  <c r="L15" i="4" s="1"/>
  <c r="L14" i="4" s="1"/>
  <c r="L13" i="4" s="1"/>
  <c r="L12" i="4" s="1"/>
  <c r="L11" i="4" s="1"/>
  <c r="K22" i="3"/>
  <c r="K21" i="3" s="1"/>
  <c r="J22" i="2"/>
  <c r="J21" i="2" s="1"/>
  <c r="J20" i="2" s="1"/>
  <c r="K16" i="4"/>
  <c r="K15" i="4" s="1"/>
  <c r="K14" i="4" s="1"/>
  <c r="K13" i="4" s="1"/>
  <c r="K12" i="4" s="1"/>
  <c r="K11" i="4" s="1"/>
  <c r="J22" i="3"/>
  <c r="J21" i="3" s="1"/>
  <c r="J16" i="4"/>
  <c r="J15" i="4" s="1"/>
  <c r="J14" i="4" s="1"/>
  <c r="J13" i="4" s="1"/>
  <c r="J12" i="4" s="1"/>
  <c r="J11" i="4" s="1"/>
  <c r="I22" i="2"/>
  <c r="I21" i="2" s="1"/>
  <c r="I20" i="2" s="1"/>
  <c r="L15" i="3"/>
  <c r="L14" i="3" s="1"/>
  <c r="L13" i="3" s="1"/>
  <c r="L12" i="3" s="1"/>
  <c r="L11" i="3" s="1"/>
  <c r="L10" i="3" s="1"/>
  <c r="K15" i="2"/>
  <c r="K14" i="2" s="1"/>
  <c r="K13" i="2" s="1"/>
  <c r="K12" i="2" s="1"/>
  <c r="K11" i="2" s="1"/>
  <c r="K10" i="2" s="1"/>
  <c r="K15" i="3"/>
  <c r="K14" i="3" s="1"/>
  <c r="K13" i="3" s="1"/>
  <c r="J15" i="2"/>
  <c r="J14" i="2" s="1"/>
  <c r="J13" i="2" s="1"/>
  <c r="J12" i="2" s="1"/>
  <c r="J11" i="2" s="1"/>
  <c r="J10" i="2" s="1"/>
  <c r="J15" i="3"/>
  <c r="J14" i="3" s="1"/>
  <c r="J13" i="3" s="1"/>
  <c r="J12" i="3" s="1"/>
  <c r="J11" i="3" s="1"/>
  <c r="J10" i="3" s="1"/>
  <c r="I15" i="2"/>
  <c r="I14" i="2" s="1"/>
  <c r="I13" i="2" s="1"/>
  <c r="I12" i="2" s="1"/>
  <c r="I11" i="2" s="1"/>
  <c r="I10" i="2" s="1"/>
  <c r="J254" i="2" l="1"/>
  <c r="J286" i="2"/>
  <c r="K254" i="2"/>
  <c r="K286" i="2"/>
  <c r="H17" i="10"/>
  <c r="J23" i="2"/>
  <c r="J19" i="2" s="1"/>
  <c r="I23" i="2"/>
  <c r="I19" i="2" s="1"/>
  <c r="K23" i="2"/>
  <c r="D12" i="10"/>
  <c r="D11" i="10" s="1"/>
  <c r="H11" i="10" s="1"/>
  <c r="G17" i="10"/>
  <c r="L164" i="3"/>
  <c r="L163" i="3" s="1"/>
  <c r="K164" i="3"/>
  <c r="K163" i="3" s="1"/>
  <c r="C12" i="10"/>
  <c r="K50" i="3"/>
  <c r="K49" i="3" s="1"/>
  <c r="K21" i="2"/>
  <c r="K20" i="2" s="1"/>
  <c r="J164" i="3"/>
  <c r="J163" i="3" s="1"/>
  <c r="K12" i="3"/>
  <c r="K11" i="3" s="1"/>
  <c r="K10" i="3" s="1"/>
  <c r="L89" i="3"/>
  <c r="L88" i="3" s="1"/>
  <c r="J89" i="3"/>
  <c r="J88" i="3" s="1"/>
  <c r="K89" i="3"/>
  <c r="K88" i="3" s="1"/>
  <c r="J123" i="2"/>
  <c r="J122" i="2" s="1"/>
  <c r="K123" i="2"/>
  <c r="K122" i="2" s="1"/>
  <c r="K73" i="3"/>
  <c r="K72" i="3" s="1"/>
  <c r="K71" i="3" s="1"/>
  <c r="J9" i="2"/>
  <c r="K9" i="2"/>
  <c r="I9" i="2"/>
  <c r="J33" i="4"/>
  <c r="J32" i="4" s="1"/>
  <c r="K33" i="4"/>
  <c r="K32" i="4" s="1"/>
  <c r="L33" i="4"/>
  <c r="L32" i="4" s="1"/>
  <c r="I99" i="2"/>
  <c r="I98" i="2" s="1"/>
  <c r="I85" i="2" s="1"/>
  <c r="J99" i="2"/>
  <c r="J98" i="2" s="1"/>
  <c r="J85" i="2" s="1"/>
  <c r="K99" i="2"/>
  <c r="K98" i="2" s="1"/>
  <c r="K85" i="2" s="1"/>
  <c r="K62" i="2"/>
  <c r="K58" i="2" s="1"/>
  <c r="I62" i="2"/>
  <c r="I58" i="2" s="1"/>
  <c r="J62" i="2"/>
  <c r="J58" i="2" s="1"/>
  <c r="L73" i="3"/>
  <c r="L72" i="3" s="1"/>
  <c r="L71" i="3" s="1"/>
  <c r="J73" i="3"/>
  <c r="J72" i="3" s="1"/>
  <c r="J71" i="3" s="1"/>
  <c r="J24" i="3"/>
  <c r="J20" i="3" s="1"/>
  <c r="L24" i="3"/>
  <c r="L20" i="3" s="1"/>
  <c r="E12" i="10"/>
  <c r="E11" i="10" s="1"/>
  <c r="I11" i="10" s="1"/>
  <c r="L378" i="4"/>
  <c r="L353" i="4" s="1"/>
  <c r="J83" i="3"/>
  <c r="J82" i="3" s="1"/>
  <c r="K109" i="2"/>
  <c r="K108" i="2" s="1"/>
  <c r="L83" i="3"/>
  <c r="L82" i="3" s="1"/>
  <c r="J109" i="2"/>
  <c r="J108" i="2" s="1"/>
  <c r="K378" i="4"/>
  <c r="K353" i="4" s="1"/>
  <c r="K83" i="3"/>
  <c r="K82" i="3" s="1"/>
  <c r="J378" i="4"/>
  <c r="J353" i="4" s="1"/>
  <c r="K24" i="3"/>
  <c r="K20" i="3" s="1"/>
  <c r="L119" i="3"/>
  <c r="L118" i="3" s="1"/>
  <c r="J58" i="3"/>
  <c r="J57" i="3" s="1"/>
  <c r="J56" i="3" s="1"/>
  <c r="K119" i="3"/>
  <c r="K118" i="3" s="1"/>
  <c r="K31" i="4" l="1"/>
  <c r="K18" i="4" s="1"/>
  <c r="K10" i="4" s="1"/>
  <c r="J31" i="4"/>
  <c r="L31" i="4"/>
  <c r="L18" i="4" s="1"/>
  <c r="L10" i="4" s="1"/>
  <c r="C11" i="10"/>
  <c r="G11" i="10" s="1"/>
  <c r="J107" i="2"/>
  <c r="J106" i="2" s="1"/>
  <c r="J105" i="2" s="1"/>
  <c r="K107" i="2"/>
  <c r="K106" i="2" s="1"/>
  <c r="K105" i="2" s="1"/>
  <c r="L81" i="3"/>
  <c r="L80" i="3" s="1"/>
  <c r="L79" i="3" s="1"/>
  <c r="K81" i="3"/>
  <c r="K80" i="3" s="1"/>
  <c r="K79" i="3" s="1"/>
  <c r="J81" i="3"/>
  <c r="J80" i="3" s="1"/>
  <c r="J79" i="3" s="1"/>
  <c r="K19" i="2"/>
  <c r="K18" i="2" s="1"/>
  <c r="K17" i="2" s="1"/>
  <c r="J50" i="3"/>
  <c r="J49" i="3" s="1"/>
  <c r="L50" i="3"/>
  <c r="L49" i="3" s="1"/>
  <c r="I18" i="2"/>
  <c r="I17" i="2" s="1"/>
  <c r="J18" i="2"/>
  <c r="J17" i="2" s="1"/>
  <c r="K19" i="3"/>
  <c r="K18" i="3" s="1"/>
  <c r="L19" i="3"/>
  <c r="L18" i="3" s="1"/>
  <c r="J19" i="3"/>
  <c r="J18" i="3" s="1"/>
  <c r="J57" i="2"/>
  <c r="K57" i="2"/>
  <c r="I57" i="2"/>
  <c r="L352" i="4"/>
  <c r="K352" i="4"/>
  <c r="J352" i="4"/>
  <c r="L58" i="3"/>
  <c r="K58" i="3"/>
  <c r="J55" i="3"/>
  <c r="J18" i="4" l="1"/>
  <c r="J10" i="4" s="1"/>
  <c r="J9" i="4" s="1"/>
  <c r="J16" i="2"/>
  <c r="J8" i="2" s="1"/>
  <c r="K16" i="2"/>
  <c r="K8" i="2" s="1"/>
  <c r="I16" i="2"/>
  <c r="I8" i="2" s="1"/>
  <c r="J17" i="3"/>
  <c r="J9" i="3" s="1"/>
  <c r="K9" i="4"/>
  <c r="K8" i="4" s="1"/>
  <c r="L9" i="4"/>
  <c r="L57" i="3"/>
  <c r="L56" i="3" s="1"/>
  <c r="K57" i="3"/>
  <c r="K56" i="3" s="1"/>
  <c r="K55" i="3" s="1"/>
  <c r="K17" i="3" s="1"/>
  <c r="K9" i="3" s="1"/>
  <c r="P8" i="4" l="1"/>
  <c r="K7" i="4"/>
  <c r="J8" i="3"/>
  <c r="J7" i="3" s="1"/>
  <c r="G12" i="10" s="1"/>
  <c r="J8" i="4"/>
  <c r="L8" i="4"/>
  <c r="K7" i="2"/>
  <c r="J7" i="2"/>
  <c r="L55" i="3"/>
  <c r="L17" i="3" s="1"/>
  <c r="L9" i="3" s="1"/>
  <c r="K8" i="3"/>
  <c r="R8" i="4" l="1"/>
  <c r="L7" i="4"/>
  <c r="N8" i="4"/>
  <c r="N7" i="4"/>
  <c r="J7" i="4"/>
  <c r="L8" i="3"/>
  <c r="P7" i="4"/>
  <c r="Q7" i="4" s="1"/>
  <c r="R7" i="4"/>
  <c r="S7" i="4" l="1"/>
  <c r="L7" i="3"/>
  <c r="I12" i="10" s="1"/>
  <c r="K7" i="3"/>
  <c r="H12" i="10" s="1"/>
  <c r="O7" i="4"/>
  <c r="I107" i="2" l="1"/>
  <c r="I106" i="2" s="1"/>
  <c r="I105" i="2" s="1"/>
  <c r="I7" i="2" s="1"/>
</calcChain>
</file>

<file path=xl/sharedStrings.xml><?xml version="1.0" encoding="utf-8"?>
<sst xmlns="http://schemas.openxmlformats.org/spreadsheetml/2006/main" count="8363" uniqueCount="531">
  <si>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</si>
  <si>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</si>
  <si>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</si>
  <si>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</si>
  <si>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</si>
  <si>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</si>
  <si>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</si>
  <si>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</si>
  <si>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</si>
  <si>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</si>
  <si>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</si>
  <si>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</si>
  <si>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</si>
  <si>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</si>
  <si>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</si>
  <si>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</si>
  <si>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</si>
  <si>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</si>
  <si>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</si>
  <si>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</si>
  <si>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</si>
  <si>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</si>
  <si>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</si>
  <si>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Местные бюджеты,%</t>
  </si>
  <si>
    <t>Наименование дохода</t>
  </si>
  <si>
    <t>Бюджеты поселений</t>
  </si>
  <si>
    <t>Таблица 1</t>
  </si>
  <si>
    <t>Поселение</t>
  </si>
  <si>
    <t>Код</t>
  </si>
  <si>
    <t>Таблица 2</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</si>
  <si>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</si>
  <si>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(тыс. руб.)</t>
  </si>
  <si>
    <t>№ п/п</t>
  </si>
  <si>
    <t>Виды заимствований</t>
  </si>
  <si>
    <t>Сумма (тыс. рублей)</t>
  </si>
  <si>
    <t>Доходы от федеральных налогов и сборов</t>
  </si>
  <si>
    <t>В части погашения задолженности и перерасчетов по отмененным налогам, сборам и иным обязательным платежам</t>
  </si>
  <si>
    <t>Земельный налог (по обязательствам, возникшим до 1 января 2006 года), мобилизуемый на территориях поселений</t>
  </si>
  <si>
    <t>Прочие налоги и сборы (по отмененным налогам и сборам субъектов Российской Федерации)</t>
  </si>
  <si>
    <t xml:space="preserve">Налог  с продаж </t>
  </si>
  <si>
    <t>Сборы за выдачу органами местного самоуправления муниципальных районов лицензий на розничную продажу алкогольной продукции</t>
  </si>
  <si>
    <t>Налог на рекламу</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</si>
  <si>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</si>
  <si>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</si>
  <si>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</si>
  <si>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В части доходов от использования имущества, находящегося в государственной собственности</t>
  </si>
  <si>
    <t>Доходы от размещения временно свободных средств бюджетов муниципальных районов</t>
  </si>
  <si>
    <t>Доходы от размещения временно свободных средств бюджетов сельских поселений</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</si>
  <si>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</si>
  <si>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</si>
  <si>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сельских поселений</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</si>
  <si>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</si>
  <si>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 получателями средств бюджетов сельских поселений</t>
  </si>
  <si>
    <t>Прочие доходы от компенсации затрат бюджетов муниципальных районов</t>
  </si>
  <si>
    <t>Прочие доходы от компенсации затрат бюджетов сельских поселений</t>
  </si>
  <si>
    <t>Доходы, поступающие в порядке возмещения расходов, понесенных в связи с эксплуатацией имущества муниципальных районов</t>
  </si>
  <si>
    <t>Доходы, поступающие в порядке возмещения расходов, понесенных в связи с эксплуатацией имущества сельских поселений</t>
  </si>
  <si>
    <t>В части административных платежей и сборов</t>
  </si>
  <si>
    <t>Платежи, взимаемые органами местного самоуправления (организациями) муниципальных районов за выполнение определенных функций</t>
  </si>
  <si>
    <t>Платежи, взимаемые органами местного самоуправления (организациями) сельских поселений за выполнение определенных функций</t>
  </si>
  <si>
    <t>В части штрафов, санкций, возмещение ущерба</t>
  </si>
  <si>
    <t>Доходы от возмещения ущерба при возникновении страховых случаев, когда выгодоприобретателями выступают получатели средств бюджетов муниципальных районов</t>
  </si>
  <si>
    <t>Доходы от возмещения ущерба при возникновении страховых случаев, когда выгодоприобретателями выступают получатели средств бюджетов сельских поселений</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</si>
  <si>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</si>
  <si>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</si>
  <si>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</si>
  <si>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</si>
  <si>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</si>
  <si>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t>
  </si>
  <si>
    <t>Прочие поступления от денежных взысканий (штрафов) и иных сумм в возмещение ущерба, зачисляемые в бюджеты муниципальных районов</t>
  </si>
  <si>
    <t>Прочие поступления от денежных взысканий (штрафов) и иных сумм в возмещение ущерба, зачисляемые в бюджеты сельских поселений</t>
  </si>
  <si>
    <t>Невыясненные поступления, зачисляемые в бюджеты муниципальных районов</t>
  </si>
  <si>
    <t>Невыясненные поступления, зачисляемые в бюджеты сельских поселений</t>
  </si>
  <si>
    <t>Возмещение потерь сельскохозяйственного производства, связанных с изъятием сельскохозяйственных угодий, расположенных на межселенных территориях (по обязательствам, возникшим до 1 января 2008 года)</t>
  </si>
  <si>
    <t>Возмещение потерь сельскохозяйственного производства, связанных с изъятием сельскохозяйственных угодий, расположенных на территориях сельских поселений (по обязательствам, возникшим до 1 января 2008 года)</t>
  </si>
  <si>
    <t>Прочие неналоговые доходы бюджетов муниципальных районов</t>
  </si>
  <si>
    <t>Прочие неналоговые доходы бюджетов сельских поселений</t>
  </si>
  <si>
    <t>Средства самообложения граждан, зачисляемые в бюджеты муниципальных районов</t>
  </si>
  <si>
    <t>Средства самообложения граждан, зачисляемые в бюджеты сельских поселений</t>
  </si>
  <si>
    <t>Бюджет  Большеберезниковского муниципального района Республики Мордовия</t>
  </si>
  <si>
    <t xml:space="preserve"> 2 00 00000 00 0000 000</t>
  </si>
  <si>
    <t>2 02 00000 00 0000 000</t>
  </si>
  <si>
    <t xml:space="preserve"> 2 02 10000 00 0000 150</t>
  </si>
  <si>
    <t>2 02 15001 00 0000 150</t>
  </si>
  <si>
    <t>2 02 15001 05 0000 150</t>
  </si>
  <si>
    <t xml:space="preserve"> 2 02 20000 00 0000 150</t>
  </si>
  <si>
    <t>2 02 25304 00 0000 150</t>
  </si>
  <si>
    <t>2 02 25304 05 0000 150</t>
  </si>
  <si>
    <t xml:space="preserve"> 2 02 30000 00 0000 150</t>
  </si>
  <si>
    <t>2 02 30024 00 0000 150</t>
  </si>
  <si>
    <t>2 02 30024 05 0000 150</t>
  </si>
  <si>
    <t>2 02 30027 00 0000 150</t>
  </si>
  <si>
    <t>2 02 30027 05 0000 150</t>
  </si>
  <si>
    <t>2 02 35082 00 0000 150</t>
  </si>
  <si>
    <t>2 02 35082 05 0000 150</t>
  </si>
  <si>
    <t>2 02 35930 00 0000 150</t>
  </si>
  <si>
    <t>2 02 35930 05 0000 150</t>
  </si>
  <si>
    <t>2 02 40000 00 0000 150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</si>
  <si>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</si>
  <si>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</si>
  <si>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</si>
  <si>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</si>
  <si>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</si>
  <si>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</si>
  <si>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</si>
  <si>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</si>
  <si>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</si>
  <si>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</si>
  <si>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государственную регистрацию актов гражданского состояния</t>
  </si>
  <si>
    <t>Иные межбюджетные трансферты</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</si>
  <si>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</si>
  <si>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</si>
  <si>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</si>
  <si>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</si>
  <si>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</si>
  <si>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</si>
  <si>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</si>
  <si>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</si>
  <si>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</si>
  <si>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Собственные</t>
  </si>
  <si>
    <t>Администрация Большеберезниковского муниципального района Республики Мордовия</t>
  </si>
  <si>
    <t>Общегосударственные вопросы</t>
  </si>
  <si>
    <t>01</t>
  </si>
  <si>
    <t>900</t>
  </si>
  <si>
    <t>Функционирование высшего должностного лица субъекта Российской Федерации и муниципального образования</t>
  </si>
  <si>
    <t>02</t>
  </si>
  <si>
    <t>Подпрограмма "Обеспечение деятельности Администрации Большеберезниковского муниципального района"</t>
  </si>
  <si>
    <t>Основное мероприятие "Обеспечение деятельности Администрации Большеберезниковского муниципального района"</t>
  </si>
  <si>
    <t>41150</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</si>
  <si>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</si>
  <si>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</si>
  <si>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</si>
  <si>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</si>
  <si>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</si>
  <si>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</si>
  <si>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41110</t>
  </si>
  <si>
    <t xml:space="preserve">Расходы на выплаты по оплате труда работников органов местного самоуправления </t>
  </si>
  <si>
    <t>41120</t>
  </si>
  <si>
    <t xml:space="preserve">Расходы на обеспечение функций органов местного самоуправления </t>
  </si>
  <si>
    <t>200</t>
  </si>
  <si>
    <t>240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</si>
  <si>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</si>
  <si>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</si>
  <si>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310</t>
  </si>
  <si>
    <t>800</t>
  </si>
  <si>
    <t>850</t>
  </si>
  <si>
    <t>Иные бюджетные ассигнования</t>
  </si>
  <si>
    <t>Уплата налогов, сборов и иных платежей</t>
  </si>
  <si>
    <t>77020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</si>
  <si>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</si>
  <si>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77030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</si>
  <si>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</si>
  <si>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77150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</si>
  <si>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</si>
  <si>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77510</t>
  </si>
  <si>
    <t>77540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</si>
  <si>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</si>
  <si>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Z0820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</si>
  <si>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</si>
  <si>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77580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</si>
  <si>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</si>
  <si>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89</t>
  </si>
  <si>
    <t>0</t>
  </si>
  <si>
    <t>00</t>
  </si>
  <si>
    <t>77560</t>
  </si>
  <si>
    <t>Непрограммные расходы главных распорядителей средств местного бюджета</t>
  </si>
  <si>
    <t>Непрограммные расходы в рамках обеспечения деятельности  главных распорядителей средств местного бюджета</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</si>
  <si>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</si>
  <si>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</si>
  <si>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Резервные фонды</t>
  </si>
  <si>
    <t>41180</t>
  </si>
  <si>
    <t>870</t>
  </si>
  <si>
    <t>Резервные средства</t>
  </si>
  <si>
    <t>13</t>
  </si>
  <si>
    <t>61030</t>
  </si>
  <si>
    <t>110</t>
  </si>
  <si>
    <t>Архивные учреждения</t>
  </si>
  <si>
    <t>Другие общегосударственные вопросы</t>
  </si>
  <si>
    <t>Расходы на выплаты персоналу казенных учреждений</t>
  </si>
  <si>
    <t>03</t>
  </si>
  <si>
    <t>Национальная безопасность и правоохранительная деятельность</t>
  </si>
  <si>
    <t>Органы юстиции</t>
  </si>
  <si>
    <t>59300</t>
  </si>
  <si>
    <t>Осуществление переданных полномочий Российской Федерации на государственную регистрацию актов гражданского состояния</t>
  </si>
  <si>
    <t>22</t>
  </si>
  <si>
    <t>77160</t>
  </si>
  <si>
    <t>300</t>
  </si>
  <si>
    <t>360</t>
  </si>
  <si>
    <t>Национальная экономика</t>
  </si>
  <si>
    <t>Сельское хозяйство и рыболовство</t>
  </si>
  <si>
    <t>Муниципальная программа "Комплексное развитие сельских территорий"</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</si>
  <si>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</si>
  <si>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</si>
  <si>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</si>
  <si>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Социальное обеспечение и иные выплаты населению</t>
  </si>
  <si>
    <t>Иные выплаты населению</t>
  </si>
  <si>
    <t>77190</t>
  </si>
  <si>
    <t>77200</t>
  </si>
  <si>
    <t>77220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</si>
  <si>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</si>
  <si>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09</t>
  </si>
  <si>
    <t>Дорожное хозяйство (дорожные фонды)</t>
  </si>
  <si>
    <t>42010</t>
  </si>
  <si>
    <t>Капитальный ремонт автомобильных дорог общего пользования местного значения и искусственных сооружений на них</t>
  </si>
  <si>
    <t>Подпрограмма "Создание условий для обеспечения  доступным и комфортным жильем сельского населения"</t>
  </si>
  <si>
    <t>Основное мероприятие "Улучшение жилищных условий граждан, проживающих в сельских территориях"</t>
  </si>
  <si>
    <t>400</t>
  </si>
  <si>
    <t>410</t>
  </si>
  <si>
    <t>Капитальные вложения в объекты государственной (муниципальной) собственности</t>
  </si>
  <si>
    <t>Бюджетные инвестиции</t>
  </si>
  <si>
    <t>07</t>
  </si>
  <si>
    <t>42110</t>
  </si>
  <si>
    <t>Мероприятия в области молодежной политики</t>
  </si>
  <si>
    <t>Образование</t>
  </si>
  <si>
    <t>Молодежная политика</t>
  </si>
  <si>
    <t>03010</t>
  </si>
  <si>
    <t>Социальная политика</t>
  </si>
  <si>
    <t>Пенсионное обеспечение</t>
  </si>
  <si>
    <t>Подпрограмма "Развитие муниципальной службы в Большеберезниковском муниципальном районе"</t>
  </si>
  <si>
    <t>Основное мероприятие "Пенсионное обеспечение лиц, замещавших должности муниципальной службы в Администрации Большеберезниковского муниципального района"</t>
  </si>
  <si>
    <t>Доплаты к пенсиям муниципальных служащих Республики Мордовия</t>
  </si>
  <si>
    <t>Публичные нормативные социальные выплаты гражданам</t>
  </si>
  <si>
    <t>Охрана семьи и детства</t>
  </si>
  <si>
    <t>R0820</t>
  </si>
  <si>
    <t>Средства массовой информации</t>
  </si>
  <si>
    <t>Периодическая печать и издательства</t>
  </si>
  <si>
    <t>91010</t>
  </si>
  <si>
    <t>Субсидии на поддержку социально ориентированных некоммерческих организаций</t>
  </si>
  <si>
    <t>600</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</si>
  <si>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</si>
  <si>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</si>
  <si>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</si>
  <si>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</si>
  <si>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</si>
  <si>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06</t>
  </si>
  <si>
    <t>Основные мероприятия «Развитие физической культуры и массового  спорта»</t>
  </si>
  <si>
    <t>42040</t>
  </si>
  <si>
    <t>Мероприятия в области спорта и физической культуры</t>
  </si>
  <si>
    <t>Управление  финансов администрации Большеберезниковского муниципального района Республики Мордовия</t>
  </si>
  <si>
    <t>Обеспечение деятельности финансовых, налоговых и таможенных органов и органов финансового (финансово-бюджетного) надзора</t>
  </si>
  <si>
    <t>17</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</si>
  <si>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</si>
  <si>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Большеберезниковского муниципального района на очередной финансовый год"</t>
  </si>
  <si>
    <t>901</t>
  </si>
  <si>
    <t>61230</t>
  </si>
  <si>
    <t>Подпрограмма "Повышение эффективности обслуживания муниципальных учреждений в Большеберезниковском муниципальном районе"</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</si>
  <si>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</si>
  <si>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</si>
  <si>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61020</t>
  </si>
  <si>
    <t>610</t>
  </si>
  <si>
    <t>Основное мероприятие "Обеспечение функционирования МБУ "Служба хозяйственного и коммунального обеспечения" и укрепление материально-технической базы учреждения"</t>
  </si>
  <si>
    <t>Учреждения по обеспечению хозяйственного обслуживания</t>
  </si>
  <si>
    <t>Субсидии бюджетным учреждениям</t>
  </si>
  <si>
    <t>Защита населения и территории от чрезвычайных ситуаций природного и техногенного характера, пожарная безопасность</t>
  </si>
  <si>
    <t>61040</t>
  </si>
  <si>
    <t>Учреждения по защите населения и территории от чрезвычайных ситуаций природного и техногенного характера, гражданской обороне</t>
  </si>
  <si>
    <t>44102</t>
  </si>
  <si>
    <t>500</t>
  </si>
  <si>
    <t>540</t>
  </si>
  <si>
    <t>Межбюджетные трансферты</t>
  </si>
  <si>
    <t>Дошкольное образование</t>
  </si>
  <si>
    <t>Общее образование</t>
  </si>
  <si>
    <t>Основное мероприятие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учреждениях"</t>
  </si>
  <si>
    <t>L3040</t>
  </si>
  <si>
    <t>Основное мероприятие "Сохранение и укрепление  здоровья школьников"</t>
  </si>
  <si>
    <t>Дополнительное образование детей</t>
  </si>
  <si>
    <t>Муниципальная программа "Развитие культуры и туризма  Большеберезниковского муниципального района Республики Мордовия на 2020-2024 годы"</t>
  </si>
  <si>
    <t>Подпрограмма "Культура"</t>
  </si>
  <si>
    <t>Основное мероприятие "Развитие дополнительного  образования детей"</t>
  </si>
  <si>
    <t>Другие вопросы в области образования</t>
  </si>
  <si>
    <t>61120</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</si>
  <si>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</si>
  <si>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08</t>
  </si>
  <si>
    <t>Культура, кинематография</t>
  </si>
  <si>
    <t>Социальное обеспечение населения</t>
  </si>
  <si>
    <t>77070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</si>
  <si>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</si>
  <si>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Предоставление молодым семьям социальных выплат на строительство или приобретение жилья</t>
  </si>
  <si>
    <t>L4970</t>
  </si>
  <si>
    <t>320</t>
  </si>
  <si>
    <t>Подпрограмма "Обеспечение жильем молодых семей"</t>
  </si>
  <si>
    <t xml:space="preserve">Основное мероприятие "Обеспечение жильем молодых семей" </t>
  </si>
  <si>
    <t>Социальные выплаты гражданам, кроме публичных нормативных социальных выплат</t>
  </si>
  <si>
    <t>02040</t>
  </si>
  <si>
    <t>Улучшение жилищных условий граждан, проживающих на сельских территориях</t>
  </si>
  <si>
    <t>41240</t>
  </si>
  <si>
    <t>700</t>
  </si>
  <si>
    <t>730</t>
  </si>
  <si>
    <t>Подпрограмма "Управление муниципальным долгом Большеберезниковского муниципального района"</t>
  </si>
  <si>
    <t>Основное мероприятие: "Обеспечение своевременности исполнения долговых обязательств Большеберезниковского муниципального района"</t>
  </si>
  <si>
    <t>Процентные платежи по муниципальному долгу</t>
  </si>
  <si>
    <t>Обслуживание государственного (муниципального) долга</t>
  </si>
  <si>
    <t>Обслуживание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</si>
  <si>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</si>
  <si>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</si>
  <si>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</si>
  <si>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44010</t>
  </si>
  <si>
    <t>510</t>
  </si>
  <si>
    <t>Основное мероприятие: "Выравнивание бюджетной обеспеченности поселений Большеберезниковского муниципального района Республики Мордовия"</t>
  </si>
  <si>
    <t>Дотации на выравнивание бюджетной обеспеченности поселений</t>
  </si>
  <si>
    <t>Дотации</t>
  </si>
  <si>
    <t>902</t>
  </si>
  <si>
    <t>Управление  по социальной работе администрации Большеберезниковского муниципального района Республики Мордовия</t>
  </si>
  <si>
    <t>77550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</si>
  <si>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</si>
  <si>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61100</t>
  </si>
  <si>
    <t>Дошкольные образовательные организации</t>
  </si>
  <si>
    <t>Основные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бюджетных дошкольных общеобразовательных учреждения»</t>
  </si>
  <si>
    <t>77090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</si>
  <si>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</si>
  <si>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61090</t>
  </si>
  <si>
    <t>Школы-детские сады, школы начальные, неполные средние и средние</t>
  </si>
  <si>
    <t>77080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</si>
  <si>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</si>
  <si>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61080</t>
  </si>
  <si>
    <t>Основные мероприятие «Развитие дополнительного образования детей»</t>
  </si>
  <si>
    <t>Учреждения по внешкольной работе с детьми</t>
  </si>
  <si>
    <t>77210</t>
  </si>
  <si>
    <t xml:space="preserve">Основное мероприятия "Организация летнего отдыха и оздоровления обучающихся" </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</si>
  <si>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</si>
  <si>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61140</t>
  </si>
  <si>
    <t>Культура</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</si>
  <si>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</si>
  <si>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Дворцы и дома культуры, другие учреждения культуры и средств массовой информации</t>
  </si>
  <si>
    <t>61160</t>
  </si>
  <si>
    <t>Основное мероприятие "Развитие библиотечного дела"</t>
  </si>
  <si>
    <t>Библиотеки</t>
  </si>
  <si>
    <t>77180</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</si>
  <si>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</si>
  <si>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99</t>
  </si>
  <si>
    <t>41990</t>
  </si>
  <si>
    <t>Условно утвержденные расходы</t>
  </si>
  <si>
    <t>соц.раб.</t>
  </si>
  <si>
    <t>упр.фин.</t>
  </si>
  <si>
    <t>админ.</t>
  </si>
  <si>
    <t xml:space="preserve">200 </t>
  </si>
  <si>
    <t>Управление финансов администрация Большеберезниковского муниципального района Республики Мордовия</t>
  </si>
  <si>
    <t>Подпрограмма "Повышение эффективности межбюджетных отношений"</t>
  </si>
  <si>
    <t>Гузынское сельское поселение</t>
  </si>
  <si>
    <t>Косогорское сельское поселение</t>
  </si>
  <si>
    <t>Паракинское сельское поселение</t>
  </si>
  <si>
    <t>Пермисское сельское поселение</t>
  </si>
  <si>
    <t>Починковское сельское поселение</t>
  </si>
  <si>
    <t>Симкинское сельское поселение</t>
  </si>
  <si>
    <t>Старонайманское сельское поселение</t>
  </si>
  <si>
    <t>Большеберезниковское сельское поселение</t>
  </si>
  <si>
    <t>Марьяновское сельское поселение</t>
  </si>
  <si>
    <t>Судосевское сельское поселение</t>
  </si>
  <si>
    <t>Шугуровское сельское поселение</t>
  </si>
  <si>
    <t>Источники финансирования дефицита бюджетов - всего</t>
  </si>
  <si>
    <t>в том числе:</t>
  </si>
  <si>
    <t>источники внутреннего финансирования</t>
  </si>
  <si>
    <t>из них:</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</si>
  <si>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</si>
  <si>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</si>
  <si>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</si>
  <si>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</si>
  <si>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Привлечение муниципальными районами кредитов от кредитных организаций в валюте Российской Федерации</t>
  </si>
  <si>
    <t>000 01 02 00 00 05 0000 710</t>
  </si>
  <si>
    <t>000 01 03 00 00 00 0000 000</t>
  </si>
  <si>
    <t>Бюджетные кредиты из других бюджетов бюджетной системы Российской Федерации</t>
  </si>
  <si>
    <t>000 01 03 01 00 00 0000 000</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</si>
  <si>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</si>
  <si>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</si>
  <si>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</si>
  <si>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</si>
  <si>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</si>
  <si>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</si>
  <si>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</si>
  <si>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</si>
  <si>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</si>
  <si>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</si>
  <si>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</si>
  <si>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</si>
  <si>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</si>
  <si>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</si>
  <si>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</si>
  <si>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000 01 05 00 00 00 0000 000</t>
  </si>
  <si>
    <t>Изменение остатков средств на счетах по учету средств бюджетов</t>
  </si>
  <si>
    <t>Увеличение остатков средств, всего</t>
  </si>
  <si>
    <t>Увеличение остатков средств бюджетов</t>
  </si>
  <si>
    <t>000 01 05 00 00 00 0000 500</t>
  </si>
  <si>
    <t>Увеличение прочих остатков средств бюджетов</t>
  </si>
  <si>
    <t>000 01 05 02 00 00 0000 500</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</si>
  <si>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</si>
  <si>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</si>
  <si>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</si>
  <si>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</si>
  <si>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Уменьшение  остатков средств, всего</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</si>
  <si>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</si>
  <si>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</si>
  <si>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</si>
  <si>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</si>
  <si>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</si>
  <si>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</si>
  <si>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</si>
  <si>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</si>
  <si>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</si>
  <si>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</si>
  <si>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</si>
  <si>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Единая субвенция местным бюджетам</t>
  </si>
  <si>
    <t>2 02 39998 00 0000 150</t>
  </si>
  <si>
    <t>2 02 39998 05 0000 150</t>
  </si>
  <si>
    <t>Единая субвенция  бюджетам муниципальных районов</t>
  </si>
  <si>
    <t>Резервный фонд Администрации Большеберезниковского муниципального райна Республики Мордовия</t>
  </si>
  <si>
    <t xml:space="preserve"> 
Обслуживание государственного (муниципального) внутреннего долга</t>
  </si>
  <si>
    <t>Резервный фонд Администрации Большеберезниковского муниципального района Республики Мордовия</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</si>
  <si>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</si>
  <si>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</si>
  <si>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</si>
  <si>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</si>
  <si>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</si>
  <si>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t>
  </si>
  <si>
    <t>Таблица 3</t>
  </si>
  <si>
    <t>000 01 00 00 00 00 0000 000</t>
  </si>
  <si>
    <t>2 02 45303 00 0000 150</t>
  </si>
  <si>
    <t>2 02 45303 05 0000 150</t>
  </si>
  <si>
    <t xml:space="preserve"> </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</si>
  <si>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</si>
  <si>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</si>
  <si>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2025 год</t>
  </si>
  <si>
    <t>Муниципальная программа «Развитие физической культуры и спорта Большеберезниковского муниципального района Республики Мордовия  на 2022-2026 годы»</t>
  </si>
  <si>
    <t>Подпрограмма "Развитие общего, дополнительного образования в Большеберезниковском муниципальном районе на 2022-2026 г."</t>
  </si>
  <si>
    <t>Муниципальная программа "Развитие  образования в Большеберезниковском муниципальном районе Республики Мордовия на 2022-2026 годы"</t>
  </si>
  <si>
    <t>Муниципальная программа "Развитие культуры и туризма  Большеберезниковского муниципального района Республики Мордовия на 2022-2026 годы"</t>
  </si>
  <si>
    <t>Подпрограмма "Развитие  системы дошкольного образования в Большеберезниковском муниципальном районе на 2022-2026 г."</t>
  </si>
  <si>
    <t>Обслуживание государственного (муниципального) внутреннего долга</t>
  </si>
  <si>
    <t>Муниципальная программа    "Развитие жилищного строительства в Большеберезниковском муниципальном районе Республики Мордовия"</t>
  </si>
  <si>
    <t>Муниципальная программа "Повышение эффективности муниципального управления Большеберезниковского  муниципального района"</t>
  </si>
  <si>
    <t xml:space="preserve">Муниципальная программа Большеберезниковского муниципального района «Повышение эффективности управления муниципальными финансами  на 2022-2026 годы» </t>
  </si>
  <si>
    <t>19</t>
  </si>
  <si>
    <t xml:space="preserve"> 
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</si>
  <si>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</si>
  <si>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"Организация деятельности добровольных народных дружин"</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</si>
  <si>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</si>
  <si>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</si>
  <si>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</si>
  <si>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</si>
  <si>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2 02 25497 00 0000 150</t>
  </si>
  <si>
    <t>2 02 25497 05 0000 150</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</si>
  <si>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</si>
  <si>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2 02 27576 00 0000 150</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</si>
  <si>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</si>
  <si>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</si>
  <si>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</si>
  <si>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2 02 29999 05 0000 150</t>
  </si>
  <si>
    <t>Прочие субсидии</t>
  </si>
  <si>
    <t>Прочие субсидии бюджетам муниципальных районов</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</si>
  <si>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</si>
  <si>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</si>
  <si>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Жилищно-коммунальное хозяйство</t>
  </si>
  <si>
    <t>Коммунальное хозяйство</t>
  </si>
  <si>
    <t>Муниципальная программа    "Развитие жилищно-коммунальной сферы и предоставление услуг  в Большеберезниковском муниципальном районе Республики Мордовия"</t>
  </si>
  <si>
    <t>Подпрограмма "Реформирование  жилищно-коммунального хозяйства"</t>
  </si>
  <si>
    <t>Основное мероприятие "Выполнение работ и мероприятий п текущему и капитальному ремонту объектов водоотведения, находящихся в муниципальной собственности"</t>
  </si>
  <si>
    <t>S6230</t>
  </si>
  <si>
    <t>L5763</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</si>
  <si>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</si>
  <si>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Основное мероприятие "Обустройство объектами инженерной инфраструктуры и благоустройству, площадок, расположенных на сельских территориях, под компактную жилищную застройку"</t>
  </si>
  <si>
    <t>Другие вопросы в области жилищно-коммунального хозяйства</t>
  </si>
  <si>
    <t>53030</t>
  </si>
  <si>
    <t>ЕВ</t>
  </si>
  <si>
    <t>51790</t>
  </si>
  <si>
    <t>2 02 45179 00 0000 150</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</si>
  <si>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</si>
  <si>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</si>
  <si>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</si>
  <si>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</si>
  <si>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</si>
  <si>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</si>
  <si>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</si>
  <si>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</si>
  <si>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Основное мероприятие "Обеспечение функционирования МАУ "Муниципальное хозяйство" и укрепление материально-технической базы учреждения"</t>
  </si>
  <si>
    <t>Учреждения, занимающиеся благоустройством</t>
  </si>
  <si>
    <t>61210</t>
  </si>
  <si>
    <t>Благоустройство</t>
  </si>
  <si>
    <t>620</t>
  </si>
  <si>
    <t>Субсидии автономным учреждениям</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</si>
  <si>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</si>
  <si>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</si>
  <si>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Субсидии бюджетам бюджетной системы Российской Федерации (межбюджетные субсидии)</t>
  </si>
  <si>
    <t xml:space="preserve"> Субвенции бюджетам муниципальных районов на выполнение передаваемых полномочий субъектов Российской Федерации</t>
  </si>
  <si>
    <t xml:space="preserve"> Субвенции бюджетам муниципальных районов на государственную регистрацию актов гражданского состояния</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</si>
  <si>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</si>
  <si>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</si>
  <si>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</si>
  <si>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2 02 49001 00 0000 150</t>
  </si>
  <si>
    <t>2 02 49001 05 0000 150</t>
  </si>
  <si>
    <t>Межбюджетные трансферты, передаваемые бюджетам, за счет средств резервного фонда Правительства Российской Федерации</t>
  </si>
  <si>
    <t>Межбюджетные трансферты, передаваемые бюджетам муниципальных районов, за счет средств резервного фонда Правительства Российской Федерации</t>
  </si>
  <si>
    <t>Подпрограмма "Обеспечение общественного порядка на территории муниципального района"</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</si>
  <si>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</si>
  <si>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</si>
  <si>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</si>
  <si>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</si>
  <si>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2 07 05030 05 0000 150</t>
  </si>
  <si>
    <t>2026 год</t>
  </si>
  <si>
    <t>Другие вопросы в области культуры, кинематографии</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</si>
  <si>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</si>
  <si>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 xml:space="preserve">Расходы на выплаты по оплате труда высшего должностного лица </t>
  </si>
  <si>
    <t xml:space="preserve">Расходы на обеспечение функций органов местного самоуправления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</si>
  <si>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</si>
  <si>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</si>
  <si>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Текущий и капитальный ремонт объектов теплоснабжения, водоснабжения и водоотведения, находящихся в муниципальной собственности</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</si>
  <si>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</si>
  <si>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</si>
  <si>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«Комплексная программа
профилактики правонарушений на территории Большеберезниковского муниципального района Республики Мордовия на 2023 - 2026 г.г.»
</t>
  </si>
  <si>
    <t>Д0820</t>
  </si>
  <si>
    <t>Приложение 1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</si>
  <si>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r>
      <t xml:space="preserve">НОРМАТИВЫ 
РАСПРЕДЕЛЕНИЯ ДОХОДОВ МЕЖДУ БЮДЖЕТОМ  БОЛЬШЕБЕРЕЗНИКОВСКОГО МУНИЦИПАЛЬНОГО РАЙОНА РЕСПУБЛИКИ МОРДОВИЯ И БЮДЖЕТАМИ ПОСЕЛЕНИЙ НА 2025 ГОД И НА ПЛАНОВЫЙ ПЕРИОД 2026 И 2027 ГОДОВ
</t>
    </r>
    <r>
      <rPr>
        <b/>
        <sz val="11"/>
        <color rgb="FF000000"/>
        <rFont val="Times New Roman"/>
        <family val="1"/>
        <charset val="204"/>
      </rPr>
      <t xml:space="preserve"> (в процентах от сумм, зачисляемых в консолидированный бюджет  
 Большеберезниковского муниципального района Республики Мордовия)</t>
    </r>
  </si>
  <si>
    <t xml:space="preserve">Приложение 2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
</t>
  </si>
  <si>
    <t xml:space="preserve">ОБЪЕМ 
БЕЗВОЗМЕЗДНЫХ ПОСТУПЛЕНИЙ В БЮДЖЕТ БОЛЬШЕБЕРЕЗНИКОВСКОГО МУНИЦИПАЛЬНОГО РАЙОНА  РЕСПУБЛИКИ МОРДОВИЯ НА 2025 ГОД И НА ПЛАНОВЫЙ ПЕРИОД 2026 И 2027 ГОДОВ
</t>
  </si>
  <si>
    <t>2027 год</t>
  </si>
  <si>
    <t>Субсидии на долевое софинансирование расходов на предоставление молодым семьям социальных выплат на строительство или приобретение жилья</t>
  </si>
  <si>
    <t xml:space="preserve"> Субсидии на долевое софинансирование расходов на предоставление молодым семьям социальных выплат на строительство или приобретение жилья</t>
  </si>
  <si>
    <t>Приложение 3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</si>
  <si>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t>ВЕДОМСТВЕННАЯ СТРУКТУРА 
РАСХОДОВ БЮДЖЕТА БОЛЬШЕБЕРЕЗНИКОВСКОГО  МУНИЦИПАЛЬНОГО РАЙОНА РЕСПУБЛИКИ МОРДОВИЯ НА 2025 ГОД И НА ПЛАНОВЫЙ ПЕРИОД 2026 И 2027 ГОДОВ</t>
  </si>
  <si>
    <t>Приложение 4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</si>
  <si>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t>РАСПРЕДЕЛЕНИЕ 
БЮДЖЕТНЫХ АССИГНОВАНИЙ БЮДЖЕТА БОЛЬШЕБЕРЕЗНИКОВСКОГО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НА 2025 ГОД И НА ПЛАНОВЫЙ ПЕРИОД 2026 И 2027 ГОДОВ</t>
  </si>
  <si>
    <t>Приложение 5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</si>
  <si>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t>РАСПРЕДЕЛЕНИЕ 
БЮДЖЕТНЫХ АССИГНОВАНИЙ БЮДЖЕТА БОЛЬШЕБЕРЕЗНИКОВСКОГО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2025 ГОД И НА ПЛАНОВЫЙ ПЕРИОД 2026 И 2027 ГОДОВ</t>
  </si>
  <si>
    <t>Приложение 6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</si>
  <si>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t>РАСПРЕДЕЛЕНИЕ 
БЮДЖЕТНЫХ АССИГНОВАНИЙ БЮДЖЕТА БОЛЬШЕБЕРЕЗНИКОВСКОГО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2025 ГОД И НА ПЛАНОВЫЙ ПЕРИОД 2026 И 2027 ГОДОВ</t>
  </si>
  <si>
    <t xml:space="preserve">Приложение 7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
</t>
  </si>
  <si>
    <t>РАСПРЕДЕЛЕНИЕ 
ДОТАЦИЙ НА ВЫРАВНИВАНИЕ БЮДЖЕТНОЙ ОБЕСПЕЧЕННОСТИ ПОСЕЛЕНИЙ НА 2025 ГОД И НА ПЛАНОВЫЙ ПЕРИОД 2026 И 2027 ГОДОВ</t>
  </si>
  <si>
    <t xml:space="preserve">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2025 ГОД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</si>
  <si>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2025 ГОД И НА ПЛАНОВЫЙ ПЕРИОД 2026 И 2027 ГОДОВ</t>
  </si>
  <si>
    <t xml:space="preserve">Приложение 8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
</t>
  </si>
  <si>
    <t>ИСТОЧНИКИ 
ВНУТРЕННЕГО ФИНАНСИРОВАНИЯ ДЕФИЦИТА БЮДЖЕТА  БОЛЬШЕБЕРЕЗНИКОВСКОГО МУНИЦИПАЛЬНОГО РАЙОНА  РЕСПУБЛИКИ МОРДОВИЯ НА 2025 ГОД И НА ПЛАНОВЫЙ ПЕРИОД 2026 И 2027 ГОДОВ</t>
  </si>
  <si>
    <t>Приложение 9
к решению Совета депутатов
Большеберезниковского муниципального района Республики Мордовия «О бюджете Большеберезниковского муниципального района Республики Мордовия на 2025 год и на плановый период 2026 и 2027 годов»</t>
  </si>
  <si>
    <t>ПРОГРАММА 
МУНИЦИПАЛЬНЫХ ВНУТРЕННИХ ЗАИМСТВОВАНИЙ БОЛЬШЕБЕРЕЗНИКОВСКОГО МУНИЦИПАЛЬНОГО РАЙОНА  РЕСПУБЛИКИ МОРДОВИЯ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</si>
</sst>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quot;р.&quot;_-;\-* #,##0.00&quot;р.&quot;_-;_-* &quot;-&quot;??&quot;р.&quot;_-;_-@_-"/>
    <numFmt numFmtId="165" formatCode="#,##0.0"/>
    <numFmt numFmtId="166" formatCode="_-* #,##0.0_р_._-;\-* #,##0.0_р_._-;_-* &quot;-&quot;?_р_._-;_-@_-"/>
    <numFmt numFmtId="167" formatCode="0.0"/>
    <numFmt numFmtId="168" formatCode="0_ ;\-0\ "/>
    <numFmt numFmtId="169" formatCode="#,##0.00_ ;\-#,##0.00\ "/>
    <numFmt numFmtId="170" formatCode="#,##0.0_ ;\-#,##0.0\ "/>
    <numFmt numFmtId="171" formatCode="_(* #,##0.00_);_(* \(#,##0.00\);_(* &quot;-&quot;??_);_(@_)"/>
    <numFmt numFmtId="172" formatCode="#,##0_ ;\-#,##0\ "/>
  </numFmts>
  <fonts count="33" x14ac:knownFonts="1">
    <font>
      <sz val="10"/>
      <color rgb="FF000000"/>
      <name val="Times New Roman"/>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sz val="10"/>
      <name val="Verdana"/>
      <family val="2"/>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0"/>
      <name val="Times New Roman"/>
      <family val="1"/>
    </font>
    <font>
      <sz val="12"/>
      <name val="Times New Roman"/>
      <family val="1"/>
      <charset val="204"/>
    </font>
    <font>
      <b/>
      <sz val="11.5"/>
      <name val="Times New Roman"/>
      <family val="1"/>
      <charset val="204"/>
    </font>
    <font>
      <b/>
      <sz val="12"/>
      <name val="Arial Cyr"/>
      <charset val="204"/>
    </font>
    <font>
      <sz val="12"/>
      <name val="Arial Cyr"/>
      <charset val="204"/>
    </font>
    <font>
      <b/>
      <sz val="11"/>
      <color rgb="FF000000"/>
      <name val="Times New Roman"/>
      <family val="1"/>
      <charset val="204"/>
    </font>
    <font>
      <b/>
      <sz val="10"/>
      <color theme="1"/>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b/>
      <sz val="10"/>
      <name val="Times New Roman"/>
      <family val="1"/>
    </font>
    <font>
      <sz val="10"/>
      <name val="Arial"/>
      <family val="2"/>
      <charset val="204"/>
    </font>
    <font>
      <sz val="10"/>
      <color indexed="63"/>
      <name val="Arial"/>
      <family val="2"/>
    </font>
    <font>
      <sz val="10"/>
      <color rgb="FF000000"/>
      <name val="Arial"/>
      <family val="2"/>
      <charset val="204"/>
    </font>
    <font>
      <b/>
      <sz val="12"/>
      <color rgb="FFC00000"/>
      <name val="Times New Roman"/>
      <family val="1"/>
      <charset val="204"/>
    </font>
    <font>
      <b/>
      <sz val="12"/>
      <color theme="1"/>
      <name val="Times New Roman"/>
      <family val="1"/>
      <charset val="204"/>
    </font>
    <font>
      <i/>
      <sz val="10"/>
      <color indexed="8"/>
      <name val="Times New Roman"/>
      <family val="1"/>
      <charset val="204"/>
    </font>
    <font>
      <i/>
      <sz val="10"/>
      <color theme="1"/>
      <name val="Times New Roman"/>
      <family val="1"/>
      <charset val="204"/>
    </font>
    <font>
      <sz val="10"/>
      <color rgb="FFFF0000"/>
      <name val="Times New Roman"/>
      <family val="1"/>
      <charset val="204"/>
    </font>
  </fonts>
  <fills count="6">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1">
    <xf numFmtId="164" fontId="0" fillId="0" borderId="0">
      <alignment vertical="top" wrapText="1"/>
    </xf>
    <xf numFmtId="0" fontId="10" fillId="0" borderId="0"/>
    <xf numFmtId="0" fontId="7" fillId="0" borderId="0"/>
    <xf numFmtId="0" fontId="25" fillId="0" borderId="0"/>
    <xf numFmtId="0" fontId="26" fillId="0" borderId="0"/>
    <xf numFmtId="0" fontId="27" fillId="0" borderId="0"/>
    <xf numFmtId="171" fontId="25" fillId="0" borderId="0" applyFont="0" applyFill="0" applyBorder="0" applyAlignment="0" applyProtection="0"/>
    <xf numFmtId="164" fontId="6" fillId="0" borderId="0">
      <alignment vertical="top" wrapText="1"/>
    </xf>
    <xf numFmtId="0" fontId="1" fillId="0" borderId="0"/>
    <xf numFmtId="0" fontId="25" fillId="0" borderId="0"/>
    <xf numFmtId="171" fontId="25" fillId="0" borderId="0" applyFont="0" applyFill="0" applyBorder="0" applyAlignment="0" applyProtection="0"/>
  </cellStyleXfs>
  <cellXfs count="320">
    <xf numFmtId="164" fontId="0" fillId="0" borderId="0" xfId="0" applyNumberFormat="1" applyFont="1" applyFill="1" applyAlignment="1">
      <alignmen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3" fillId="0" borderId="0" xfId="0" applyNumberFormat="1" applyFont="1" applyFill="1" applyAlignment="1">
      <alignment horizontal="center" vertical="top" wrapText="1"/>
    </xf>
    <xf numFmtId="0" fontId="3" fillId="0" borderId="1" xfId="0" applyNumberFormat="1" applyFont="1" applyFill="1" applyBorder="1" applyAlignment="1">
      <alignment horizontal="center" wrapText="1"/>
    </xf>
    <xf numFmtId="0" fontId="4" fillId="0" borderId="1" xfId="0" applyNumberFormat="1" applyFont="1" applyFill="1" applyBorder="1" applyAlignment="1">
      <alignment horizontal="left" wrapText="1"/>
    </xf>
    <xf numFmtId="0" fontId="5" fillId="0" borderId="1" xfId="0" applyNumberFormat="1" applyFont="1" applyFill="1" applyBorder="1" applyAlignment="1">
      <alignment horizontal="left" wrapText="1"/>
    </xf>
    <xf numFmtId="165" fontId="5" fillId="0" borderId="1" xfId="0" applyNumberFormat="1" applyFont="1" applyFill="1" applyBorder="1" applyAlignment="1">
      <alignment horizontal="right" wrapText="1"/>
    </xf>
    <xf numFmtId="0" fontId="5" fillId="0" borderId="1" xfId="0" applyNumberFormat="1" applyFont="1" applyFill="1" applyBorder="1" applyAlignment="1">
      <alignment vertical="top" wrapText="1"/>
    </xf>
    <xf numFmtId="0" fontId="3" fillId="0" borderId="1" xfId="0" applyNumberFormat="1" applyFont="1" applyFill="1" applyBorder="1" applyAlignment="1">
      <alignment horizontal="center" vertical="top" wrapText="1"/>
    </xf>
    <xf numFmtId="0" fontId="0" fillId="0" borderId="0" xfId="0" applyNumberFormat="1" applyFont="1" applyFill="1" applyAlignment="1">
      <alignment horizontal="right" vertical="top" wrapText="1"/>
    </xf>
    <xf numFmtId="164" fontId="8" fillId="0" borderId="0" xfId="0" applyFont="1" applyFill="1" applyAlignment="1"/>
    <xf numFmtId="164" fontId="11" fillId="0" borderId="0" xfId="0" applyFont="1" applyFill="1" applyAlignment="1">
      <alignment horizontal="left"/>
    </xf>
    <xf numFmtId="165" fontId="11" fillId="0" borderId="0" xfId="0" applyNumberFormat="1" applyFont="1" applyFill="1" applyAlignment="1"/>
    <xf numFmtId="166" fontId="11" fillId="0" borderId="0" xfId="0" applyNumberFormat="1" applyFont="1" applyFill="1" applyAlignment="1"/>
    <xf numFmtId="164" fontId="11" fillId="0" borderId="0" xfId="0" applyFont="1" applyFill="1" applyAlignment="1"/>
    <xf numFmtId="164" fontId="12" fillId="0" borderId="0" xfId="0" applyFont="1" applyFill="1" applyAlignment="1">
      <alignment horizontal="left" wrapText="1"/>
    </xf>
    <xf numFmtId="164" fontId="12" fillId="0" borderId="0" xfId="0" applyFont="1" applyFill="1" applyAlignment="1">
      <alignment horizontal="center"/>
    </xf>
    <xf numFmtId="165" fontId="11" fillId="0" borderId="0" xfId="0" applyNumberFormat="1" applyFont="1" applyFill="1" applyAlignment="1">
      <alignment horizontal="right"/>
    </xf>
    <xf numFmtId="165" fontId="11" fillId="0" borderId="0" xfId="0" applyNumberFormat="1" applyFont="1" applyFill="1" applyBorder="1" applyAlignment="1"/>
    <xf numFmtId="166" fontId="11" fillId="0" borderId="0" xfId="0" applyNumberFormat="1" applyFont="1" applyFill="1" applyBorder="1" applyAlignment="1"/>
    <xf numFmtId="164" fontId="11" fillId="0" borderId="0" xfId="0" applyFont="1" applyFill="1" applyBorder="1" applyAlignment="1"/>
    <xf numFmtId="49" fontId="12" fillId="0" borderId="2" xfId="0" applyNumberFormat="1" applyFont="1" applyFill="1" applyBorder="1" applyAlignment="1">
      <alignment horizontal="center"/>
    </xf>
    <xf numFmtId="49" fontId="11" fillId="0" borderId="0" xfId="0" applyNumberFormat="1" applyFont="1" applyFill="1" applyBorder="1" applyAlignment="1"/>
    <xf numFmtId="0" fontId="6" fillId="3" borderId="2" xfId="1" applyFont="1" applyFill="1" applyBorder="1" applyAlignment="1">
      <alignment wrapText="1"/>
    </xf>
    <xf numFmtId="165" fontId="11" fillId="3" borderId="0" xfId="0" applyNumberFormat="1" applyFont="1" applyFill="1" applyAlignment="1"/>
    <xf numFmtId="166" fontId="11" fillId="3" borderId="0" xfId="0" applyNumberFormat="1" applyFont="1" applyFill="1" applyBorder="1" applyAlignment="1"/>
    <xf numFmtId="164" fontId="11" fillId="3" borderId="0" xfId="0" applyFont="1" applyFill="1" applyAlignment="1"/>
    <xf numFmtId="165" fontId="11" fillId="3" borderId="2" xfId="1" applyNumberFormat="1" applyFont="1" applyFill="1" applyBorder="1"/>
    <xf numFmtId="165" fontId="11" fillId="0" borderId="0" xfId="0" applyNumberFormat="1" applyFont="1" applyFill="1" applyBorder="1" applyAlignment="1">
      <alignment horizontal="left" vertical="top"/>
    </xf>
    <xf numFmtId="0" fontId="14" fillId="0" borderId="0" xfId="2" applyFont="1"/>
    <xf numFmtId="0" fontId="15" fillId="0" borderId="0" xfId="2" applyFont="1" applyBorder="1" applyAlignment="1"/>
    <xf numFmtId="0" fontId="7" fillId="0" borderId="0" xfId="2" applyAlignment="1"/>
    <xf numFmtId="0" fontId="15" fillId="0" borderId="0" xfId="2" applyFont="1" applyBorder="1" applyAlignment="1">
      <alignment wrapText="1"/>
    </xf>
    <xf numFmtId="0" fontId="12" fillId="0" borderId="0" xfId="2" applyFont="1" applyBorder="1" applyAlignment="1"/>
    <xf numFmtId="0" fontId="9" fillId="0" borderId="0" xfId="2" applyFont="1" applyBorder="1" applyAlignment="1">
      <alignment horizontal="center" wrapText="1"/>
    </xf>
    <xf numFmtId="0" fontId="9" fillId="0" borderId="0" xfId="2" applyFont="1" applyBorder="1" applyAlignment="1">
      <alignment wrapText="1"/>
    </xf>
    <xf numFmtId="0" fontId="9" fillId="0" borderId="0" xfId="2" applyFont="1" applyBorder="1" applyAlignment="1">
      <alignment horizontal="left"/>
    </xf>
    <xf numFmtId="0" fontId="7" fillId="0" borderId="0" xfId="2" applyAlignment="1">
      <alignment wrapText="1"/>
    </xf>
    <xf numFmtId="0" fontId="14" fillId="0" borderId="0" xfId="2" applyFont="1" applyAlignment="1">
      <alignment wrapText="1"/>
    </xf>
    <xf numFmtId="165" fontId="17" fillId="0" borderId="0" xfId="2" applyNumberFormat="1" applyFont="1" applyBorder="1" applyAlignment="1">
      <alignment wrapText="1"/>
    </xf>
    <xf numFmtId="165" fontId="18" fillId="0" borderId="0" xfId="2" applyNumberFormat="1" applyFont="1" applyBorder="1" applyAlignment="1">
      <alignment wrapText="1"/>
    </xf>
    <xf numFmtId="2" fontId="14" fillId="0" borderId="0" xfId="2" applyNumberFormat="1" applyFont="1"/>
    <xf numFmtId="49" fontId="13" fillId="0" borderId="2" xfId="2" applyNumberFormat="1" applyFont="1" applyBorder="1" applyAlignment="1">
      <alignment horizontal="center" vertical="top"/>
    </xf>
    <xf numFmtId="49" fontId="13" fillId="0" borderId="2" xfId="2" applyNumberFormat="1" applyFont="1" applyBorder="1" applyAlignment="1">
      <alignment horizontal="center"/>
    </xf>
    <xf numFmtId="1" fontId="13" fillId="0" borderId="2" xfId="2" applyNumberFormat="1" applyFont="1" applyBorder="1" applyAlignment="1">
      <alignment horizontal="center"/>
    </xf>
    <xf numFmtId="165" fontId="13" fillId="0" borderId="0" xfId="2" applyNumberFormat="1" applyFont="1" applyBorder="1" applyAlignment="1">
      <alignment horizontal="right"/>
    </xf>
    <xf numFmtId="0" fontId="14" fillId="0" borderId="0" xfId="2" applyFont="1" applyFill="1"/>
    <xf numFmtId="2" fontId="14" fillId="0" borderId="0" xfId="2" applyNumberFormat="1" applyFont="1" applyFill="1"/>
    <xf numFmtId="165" fontId="14" fillId="0" borderId="0" xfId="2" applyNumberFormat="1" applyFont="1" applyFill="1"/>
    <xf numFmtId="165" fontId="14" fillId="0" borderId="0" xfId="2" applyNumberFormat="1" applyFont="1" applyFill="1" applyBorder="1"/>
    <xf numFmtId="0" fontId="14" fillId="0" borderId="0" xfId="2" applyFont="1" applyFill="1" applyBorder="1"/>
    <xf numFmtId="167" fontId="14" fillId="0" borderId="0" xfId="2" applyNumberFormat="1" applyFont="1" applyBorder="1"/>
    <xf numFmtId="0" fontId="14" fillId="0" borderId="0" xfId="2" applyFont="1" applyBorder="1"/>
    <xf numFmtId="165" fontId="15" fillId="4" borderId="0" xfId="2" applyNumberFormat="1" applyFont="1" applyFill="1" applyBorder="1" applyAlignment="1">
      <alignment horizontal="center"/>
    </xf>
    <xf numFmtId="165" fontId="14" fillId="0" borderId="0" xfId="2" applyNumberFormat="1" applyFont="1"/>
    <xf numFmtId="4" fontId="14" fillId="0" borderId="0" xfId="2" applyNumberFormat="1" applyFont="1"/>
    <xf numFmtId="3" fontId="14" fillId="0" borderId="0" xfId="2" applyNumberFormat="1" applyFont="1"/>
    <xf numFmtId="9" fontId="14" fillId="0" borderId="0" xfId="2" applyNumberFormat="1" applyFont="1"/>
    <xf numFmtId="16" fontId="14" fillId="0" borderId="0" xfId="2" applyNumberFormat="1" applyFont="1"/>
    <xf numFmtId="165" fontId="12" fillId="0" borderId="0" xfId="2" applyNumberFormat="1" applyFont="1"/>
    <xf numFmtId="0" fontId="7" fillId="0" borderId="0" xfId="2"/>
    <xf numFmtId="0" fontId="15" fillId="0" borderId="0" xfId="2" applyFont="1" applyBorder="1" applyAlignment="1">
      <alignment horizontal="left" wrapText="1"/>
    </xf>
    <xf numFmtId="165" fontId="7" fillId="0" borderId="0" xfId="2" applyNumberFormat="1"/>
    <xf numFmtId="0" fontId="3" fillId="3" borderId="2" xfId="1" applyNumberFormat="1" applyFont="1" applyFill="1" applyBorder="1" applyAlignment="1">
      <alignment wrapText="1"/>
    </xf>
    <xf numFmtId="165" fontId="12" fillId="3" borderId="2" xfId="1" applyNumberFormat="1" applyFont="1" applyFill="1" applyBorder="1"/>
    <xf numFmtId="165" fontId="11" fillId="0" borderId="0" xfId="0" applyNumberFormat="1" applyFont="1" applyFill="1" applyBorder="1" applyAlignment="1">
      <alignment horizontal="left" vertical="top"/>
    </xf>
    <xf numFmtId="164" fontId="12" fillId="4" borderId="2" xfId="0" applyFont="1" applyFill="1" applyBorder="1" applyAlignment="1">
      <alignment vertical="top" wrapText="1"/>
    </xf>
    <xf numFmtId="164" fontId="11" fillId="4" borderId="2" xfId="0" applyFont="1" applyFill="1" applyBorder="1" applyAlignment="1">
      <alignment vertical="top" wrapText="1"/>
    </xf>
    <xf numFmtId="49" fontId="11" fillId="3" borderId="2" xfId="0" applyNumberFormat="1" applyFont="1" applyFill="1" applyBorder="1" applyAlignment="1">
      <alignment vertical="top" wrapText="1"/>
    </xf>
    <xf numFmtId="164" fontId="0" fillId="0" borderId="2" xfId="0" applyNumberFormat="1" applyFont="1" applyFill="1" applyBorder="1" applyAlignment="1">
      <alignment horizontal="center" vertical="top" wrapText="1"/>
    </xf>
    <xf numFmtId="49" fontId="20" fillId="4" borderId="2" xfId="0" applyNumberFormat="1" applyFont="1" applyFill="1" applyBorder="1" applyAlignment="1">
      <alignment horizontal="center" vertical="top"/>
    </xf>
    <xf numFmtId="49" fontId="20" fillId="3" borderId="2" xfId="0" applyNumberFormat="1" applyFont="1" applyFill="1" applyBorder="1" applyAlignment="1">
      <alignment horizontal="center" vertical="top"/>
    </xf>
    <xf numFmtId="49" fontId="21" fillId="3" borderId="2" xfId="0" applyNumberFormat="1" applyFont="1" applyFill="1" applyBorder="1" applyAlignment="1">
      <alignment horizontal="center" vertical="top"/>
    </xf>
    <xf numFmtId="49" fontId="22" fillId="4" borderId="2" xfId="0" applyNumberFormat="1" applyFont="1" applyFill="1" applyBorder="1" applyAlignment="1">
      <alignment horizontal="center" vertical="top"/>
    </xf>
    <xf numFmtId="49" fontId="23" fillId="4" borderId="2" xfId="0" applyNumberFormat="1" applyFont="1" applyFill="1" applyBorder="1" applyAlignment="1">
      <alignment horizontal="center" vertical="top"/>
    </xf>
    <xf numFmtId="164" fontId="20" fillId="4" borderId="2" xfId="0" applyFont="1" applyFill="1" applyBorder="1" applyAlignment="1">
      <alignment horizontal="center" vertical="top"/>
    </xf>
    <xf numFmtId="164" fontId="21" fillId="4" borderId="2" xfId="0" applyFont="1" applyFill="1" applyBorder="1" applyAlignment="1">
      <alignment horizontal="center" vertical="top"/>
    </xf>
    <xf numFmtId="164" fontId="21" fillId="0" borderId="2" xfId="0" applyFont="1" applyFill="1" applyBorder="1" applyAlignment="1">
      <alignment horizontal="center" vertical="top"/>
    </xf>
    <xf numFmtId="164" fontId="20" fillId="4" borderId="2" xfId="0" applyFont="1" applyFill="1" applyBorder="1" applyAlignment="1">
      <alignment horizontal="left" vertical="top" wrapText="1"/>
    </xf>
    <xf numFmtId="164" fontId="20" fillId="4" borderId="2" xfId="0" applyFont="1" applyFill="1" applyBorder="1" applyAlignment="1">
      <alignment horizontal="left" wrapText="1"/>
    </xf>
    <xf numFmtId="164" fontId="21" fillId="0" borderId="2" xfId="0" applyFont="1" applyFill="1" applyBorder="1" applyAlignment="1">
      <alignment horizontal="left" vertical="top" wrapText="1"/>
    </xf>
    <xf numFmtId="164" fontId="11" fillId="0" borderId="2" xfId="0" applyFont="1" applyFill="1" applyBorder="1" applyAlignment="1">
      <alignment wrapText="1"/>
    </xf>
    <xf numFmtId="164" fontId="20" fillId="0" borderId="2" xfId="0" applyFont="1" applyFill="1" applyBorder="1" applyAlignment="1">
      <alignment horizontal="left" vertical="top" wrapText="1"/>
    </xf>
    <xf numFmtId="164" fontId="12" fillId="0" borderId="2" xfId="0" applyFont="1" applyFill="1" applyBorder="1" applyAlignment="1">
      <alignment wrapText="1"/>
    </xf>
    <xf numFmtId="164" fontId="22" fillId="0" borderId="2" xfId="0" applyFont="1" applyFill="1" applyBorder="1" applyAlignment="1">
      <alignment horizontal="left" vertical="top" wrapText="1"/>
    </xf>
    <xf numFmtId="164" fontId="23" fillId="0" borderId="2" xfId="0" applyFont="1" applyFill="1" applyBorder="1" applyAlignment="1">
      <alignment horizontal="left" vertical="top" wrapText="1"/>
    </xf>
    <xf numFmtId="164" fontId="12" fillId="0" borderId="2" xfId="0" applyFont="1" applyFill="1" applyBorder="1" applyAlignment="1">
      <alignment vertical="center" wrapText="1"/>
    </xf>
    <xf numFmtId="164" fontId="20" fillId="0" borderId="2" xfId="0" applyFont="1" applyFill="1" applyBorder="1" applyAlignment="1">
      <alignment horizontal="left" wrapText="1"/>
    </xf>
    <xf numFmtId="49" fontId="20" fillId="0" borderId="2" xfId="0" applyNumberFormat="1" applyFont="1" applyFill="1" applyBorder="1" applyAlignment="1">
      <alignment wrapText="1"/>
    </xf>
    <xf numFmtId="49" fontId="21" fillId="0" borderId="2" xfId="0" applyNumberFormat="1" applyFont="1" applyFill="1" applyBorder="1" applyAlignment="1">
      <alignment horizontal="left" vertical="top" wrapText="1"/>
    </xf>
    <xf numFmtId="49" fontId="20" fillId="0" borderId="2" xfId="0" applyNumberFormat="1" applyFont="1" applyFill="1" applyBorder="1" applyAlignment="1">
      <alignment horizontal="left" wrapText="1"/>
    </xf>
    <xf numFmtId="49" fontId="20" fillId="0" borderId="2" xfId="0" applyNumberFormat="1" applyFont="1" applyFill="1" applyBorder="1" applyAlignment="1">
      <alignment horizontal="left" vertical="top" wrapText="1"/>
    </xf>
    <xf numFmtId="49" fontId="21" fillId="0" borderId="2" xfId="0" applyNumberFormat="1" applyFont="1" applyFill="1" applyBorder="1" applyAlignment="1">
      <alignment horizontal="left" wrapText="1"/>
    </xf>
    <xf numFmtId="165" fontId="11" fillId="0" borderId="2" xfId="0" applyNumberFormat="1" applyFont="1" applyFill="1" applyBorder="1" applyAlignment="1"/>
    <xf numFmtId="165" fontId="12" fillId="0" borderId="2" xfId="0" applyNumberFormat="1" applyFont="1" applyFill="1" applyBorder="1" applyAlignment="1"/>
    <xf numFmtId="164" fontId="12" fillId="0" borderId="2" xfId="0" applyFont="1" applyBorder="1" applyAlignment="1">
      <alignment wrapText="1"/>
    </xf>
    <xf numFmtId="1" fontId="11" fillId="0" borderId="0" xfId="0" applyNumberFormat="1" applyFont="1" applyFill="1" applyBorder="1" applyAlignment="1"/>
    <xf numFmtId="0" fontId="6" fillId="0" borderId="1" xfId="0" applyNumberFormat="1" applyFont="1" applyFill="1" applyBorder="1" applyAlignment="1">
      <alignment horizontal="left" wrapText="1"/>
    </xf>
    <xf numFmtId="0" fontId="6" fillId="2" borderId="1" xfId="0" applyNumberFormat="1" applyFont="1" applyFill="1" applyBorder="1" applyAlignment="1">
      <alignment horizontal="left" wrapText="1"/>
    </xf>
    <xf numFmtId="49" fontId="6" fillId="0" borderId="1" xfId="0" applyNumberFormat="1" applyFont="1" applyFill="1" applyBorder="1" applyAlignment="1">
      <alignment horizontal="left" wrapText="1"/>
    </xf>
    <xf numFmtId="164" fontId="6" fillId="0" borderId="0" xfId="0" applyNumberFormat="1" applyFont="1" applyFill="1" applyAlignment="1">
      <alignment vertical="top" wrapText="1"/>
    </xf>
    <xf numFmtId="164" fontId="6" fillId="0" borderId="2" xfId="0" applyNumberFormat="1" applyFont="1" applyFill="1" applyBorder="1" applyAlignment="1">
      <alignment vertical="top" wrapText="1"/>
    </xf>
    <xf numFmtId="49" fontId="6" fillId="0" borderId="2" xfId="0" applyNumberFormat="1" applyFont="1" applyFill="1" applyBorder="1" applyAlignment="1">
      <alignment horizontal="left" wrapText="1"/>
    </xf>
    <xf numFmtId="165" fontId="6" fillId="0" borderId="2" xfId="0" applyNumberFormat="1" applyFont="1" applyFill="1" applyBorder="1" applyAlignment="1">
      <alignment horizontal="right" wrapText="1"/>
    </xf>
    <xf numFmtId="0" fontId="6" fillId="0" borderId="2" xfId="0" applyNumberFormat="1" applyFont="1" applyFill="1" applyBorder="1" applyAlignment="1">
      <alignment horizontal="left" wrapText="1"/>
    </xf>
    <xf numFmtId="49" fontId="6" fillId="0" borderId="2" xfId="0" applyNumberFormat="1" applyFont="1" applyFill="1" applyBorder="1" applyAlignment="1">
      <alignment vertical="top" wrapText="1"/>
    </xf>
    <xf numFmtId="164" fontId="11" fillId="0" borderId="2" xfId="0" applyFont="1" applyFill="1" applyBorder="1" applyAlignment="1">
      <alignment horizontal="left" vertical="top" wrapText="1"/>
    </xf>
    <xf numFmtId="49" fontId="11" fillId="0" borderId="2" xfId="0" applyNumberFormat="1" applyFont="1" applyFill="1" applyBorder="1" applyAlignment="1">
      <alignment horizontal="left" vertical="top" wrapText="1"/>
    </xf>
    <xf numFmtId="165" fontId="6" fillId="0" borderId="6" xfId="0" applyNumberFormat="1" applyFont="1" applyFill="1" applyBorder="1" applyAlignment="1">
      <alignment horizontal="right" wrapText="1"/>
    </xf>
    <xf numFmtId="49" fontId="6" fillId="2" borderId="2" xfId="0" applyNumberFormat="1" applyFont="1" applyFill="1" applyBorder="1" applyAlignment="1">
      <alignment horizontal="left" wrapText="1"/>
    </xf>
    <xf numFmtId="164" fontId="6" fillId="3" borderId="2" xfId="0" applyNumberFormat="1" applyFont="1" applyFill="1" applyBorder="1" applyAlignment="1">
      <alignment vertical="top" wrapText="1"/>
    </xf>
    <xf numFmtId="169" fontId="0" fillId="0" borderId="0" xfId="0" applyNumberFormat="1" applyFont="1" applyFill="1" applyAlignment="1">
      <alignment vertical="top" wrapText="1"/>
    </xf>
    <xf numFmtId="165" fontId="4" fillId="0" borderId="1" xfId="0" applyNumberFormat="1" applyFont="1" applyFill="1" applyBorder="1" applyAlignment="1">
      <alignment wrapText="1"/>
    </xf>
    <xf numFmtId="165" fontId="6" fillId="0" borderId="1" xfId="0" applyNumberFormat="1" applyFont="1" applyFill="1" applyBorder="1" applyAlignment="1">
      <alignment wrapText="1"/>
    </xf>
    <xf numFmtId="0" fontId="3" fillId="0" borderId="2" xfId="0" applyNumberFormat="1" applyFont="1" applyFill="1" applyBorder="1" applyAlignment="1">
      <alignment horizontal="center" wrapText="1"/>
    </xf>
    <xf numFmtId="0" fontId="4" fillId="0" borderId="2" xfId="0" applyNumberFormat="1" applyFont="1" applyFill="1" applyBorder="1" applyAlignment="1">
      <alignment horizontal="left" wrapText="1"/>
    </xf>
    <xf numFmtId="0" fontId="5" fillId="0" borderId="2" xfId="0" applyNumberFormat="1" applyFont="1" applyFill="1" applyBorder="1" applyAlignment="1">
      <alignment horizontal="left" wrapText="1"/>
    </xf>
    <xf numFmtId="165" fontId="4" fillId="0" borderId="2" xfId="0" applyNumberFormat="1" applyFont="1" applyFill="1" applyBorder="1" applyAlignment="1">
      <alignment horizontal="right" wrapText="1"/>
    </xf>
    <xf numFmtId="0" fontId="6" fillId="2" borderId="2" xfId="0" applyNumberFormat="1" applyFont="1" applyFill="1" applyBorder="1" applyAlignment="1">
      <alignment horizontal="left" wrapText="1"/>
    </xf>
    <xf numFmtId="49" fontId="5" fillId="0" borderId="1" xfId="0" applyNumberFormat="1" applyFont="1" applyFill="1" applyBorder="1" applyAlignment="1">
      <alignment horizontal="left" wrapText="1"/>
    </xf>
    <xf numFmtId="49" fontId="5" fillId="0" borderId="1" xfId="0" applyNumberFormat="1" applyFont="1" applyFill="1" applyBorder="1" applyAlignment="1">
      <alignment vertical="top" wrapText="1"/>
    </xf>
    <xf numFmtId="0" fontId="6" fillId="0" borderId="6" xfId="0" applyNumberFormat="1" applyFont="1" applyFill="1" applyBorder="1" applyAlignment="1">
      <alignment horizontal="left" wrapText="1"/>
    </xf>
    <xf numFmtId="49" fontId="5" fillId="0" borderId="13" xfId="0" applyNumberFormat="1" applyFont="1" applyFill="1" applyBorder="1" applyAlignment="1">
      <alignment horizontal="left" wrapText="1"/>
    </xf>
    <xf numFmtId="49" fontId="6" fillId="0" borderId="6" xfId="0" applyNumberFormat="1" applyFont="1" applyFill="1" applyBorder="1" applyAlignment="1">
      <alignment horizontal="left" wrapText="1"/>
    </xf>
    <xf numFmtId="0" fontId="5" fillId="0" borderId="13" xfId="0" applyNumberFormat="1" applyFont="1" applyFill="1" applyBorder="1" applyAlignment="1">
      <alignment horizontal="left" wrapText="1"/>
    </xf>
    <xf numFmtId="49" fontId="5" fillId="0" borderId="14" xfId="0" applyNumberFormat="1" applyFont="1" applyFill="1" applyBorder="1" applyAlignment="1">
      <alignment horizontal="left" wrapText="1"/>
    </xf>
    <xf numFmtId="49" fontId="6" fillId="0" borderId="7" xfId="0" applyNumberFormat="1" applyFont="1" applyFill="1" applyBorder="1" applyAlignment="1">
      <alignment horizontal="left" wrapText="1"/>
    </xf>
    <xf numFmtId="0" fontId="5" fillId="0" borderId="14" xfId="0" applyNumberFormat="1" applyFont="1" applyFill="1" applyBorder="1" applyAlignment="1">
      <alignment horizontal="left" wrapText="1"/>
    </xf>
    <xf numFmtId="49" fontId="0" fillId="0" borderId="2" xfId="0" applyNumberFormat="1" applyFont="1" applyFill="1" applyBorder="1" applyAlignment="1">
      <alignment vertical="top" wrapText="1"/>
    </xf>
    <xf numFmtId="164" fontId="11" fillId="0" borderId="2" xfId="0" applyFont="1" applyFill="1" applyBorder="1" applyAlignment="1"/>
    <xf numFmtId="164" fontId="12" fillId="0" borderId="2" xfId="0" applyFont="1" applyFill="1" applyBorder="1" applyAlignment="1"/>
    <xf numFmtId="165" fontId="14" fillId="0" borderId="2" xfId="2" applyNumberFormat="1" applyFont="1" applyBorder="1" applyAlignment="1">
      <alignment horizontal="center" wrapText="1"/>
    </xf>
    <xf numFmtId="165" fontId="11" fillId="0" borderId="2" xfId="2" applyNumberFormat="1" applyFont="1" applyFill="1" applyBorder="1" applyAlignment="1">
      <alignment horizontal="right"/>
    </xf>
    <xf numFmtId="0" fontId="11" fillId="0" borderId="2" xfId="2" applyFont="1" applyBorder="1" applyAlignment="1">
      <alignment vertical="top" wrapText="1"/>
    </xf>
    <xf numFmtId="165" fontId="11" fillId="4" borderId="2" xfId="2" applyNumberFormat="1" applyFont="1" applyFill="1" applyBorder="1" applyAlignment="1">
      <alignment horizontal="right"/>
    </xf>
    <xf numFmtId="0" fontId="11" fillId="0" borderId="2" xfId="2" applyFont="1" applyFill="1" applyBorder="1" applyAlignment="1">
      <alignment vertical="top" wrapText="1"/>
    </xf>
    <xf numFmtId="165" fontId="11" fillId="3" borderId="2" xfId="2" applyNumberFormat="1" applyFont="1" applyFill="1" applyBorder="1" applyAlignment="1">
      <alignment horizontal="right"/>
    </xf>
    <xf numFmtId="165" fontId="11" fillId="0" borderId="2" xfId="2" applyNumberFormat="1" applyFont="1" applyBorder="1" applyAlignment="1">
      <alignment horizontal="right"/>
    </xf>
    <xf numFmtId="164" fontId="6" fillId="0" borderId="2" xfId="0" applyNumberFormat="1" applyFont="1" applyFill="1" applyBorder="1" applyAlignment="1">
      <alignment horizontal="center" vertical="top" wrapText="1"/>
    </xf>
    <xf numFmtId="164" fontId="6" fillId="0" borderId="2" xfId="0" applyNumberFormat="1" applyFont="1" applyFill="1" applyBorder="1" applyAlignment="1">
      <alignment horizontal="left" vertical="top" wrapText="1"/>
    </xf>
    <xf numFmtId="165" fontId="14" fillId="0" borderId="2" xfId="2" applyNumberFormat="1" applyFont="1" applyBorder="1"/>
    <xf numFmtId="0" fontId="14" fillId="0" borderId="2" xfId="2" applyFont="1" applyBorder="1"/>
    <xf numFmtId="0" fontId="11" fillId="0" borderId="6" xfId="2" applyFont="1" applyBorder="1" applyAlignment="1">
      <alignment horizontal="left" vertical="top" wrapText="1"/>
    </xf>
    <xf numFmtId="164" fontId="6" fillId="0" borderId="7" xfId="0" applyNumberFormat="1" applyFont="1" applyFill="1" applyBorder="1" applyAlignment="1">
      <alignment vertical="top" wrapText="1"/>
    </xf>
    <xf numFmtId="165" fontId="11" fillId="0" borderId="7" xfId="2" applyNumberFormat="1" applyFont="1" applyFill="1" applyBorder="1" applyAlignment="1">
      <alignment horizontal="right"/>
    </xf>
    <xf numFmtId="0" fontId="11" fillId="0" borderId="9" xfId="2" applyFont="1" applyBorder="1" applyAlignment="1">
      <alignment horizontal="left" vertical="top" wrapText="1"/>
    </xf>
    <xf numFmtId="0" fontId="11" fillId="0" borderId="11" xfId="2" applyFont="1" applyBorder="1" applyAlignment="1">
      <alignment horizontal="left" vertical="top" wrapText="1"/>
    </xf>
    <xf numFmtId="0" fontId="15" fillId="0" borderId="6" xfId="2" applyFont="1" applyBorder="1" applyAlignment="1">
      <alignment horizontal="center" vertical="top" wrapText="1"/>
    </xf>
    <xf numFmtId="164" fontId="6" fillId="0" borderId="7" xfId="0" applyNumberFormat="1" applyFont="1" applyFill="1" applyBorder="1" applyAlignment="1">
      <alignment horizontal="center" vertical="top" wrapText="1"/>
    </xf>
    <xf numFmtId="0" fontId="15" fillId="0" borderId="7" xfId="2" applyFont="1" applyBorder="1" applyAlignment="1">
      <alignment horizontal="center" vertical="top" wrapText="1"/>
    </xf>
    <xf numFmtId="165" fontId="11" fillId="0" borderId="6" xfId="2" applyNumberFormat="1" applyFont="1" applyFill="1" applyBorder="1" applyAlignment="1">
      <alignment horizontal="right"/>
    </xf>
    <xf numFmtId="165" fontId="11" fillId="0" borderId="8" xfId="2" applyNumberFormat="1" applyFont="1" applyFill="1" applyBorder="1" applyAlignment="1">
      <alignment horizontal="right"/>
    </xf>
    <xf numFmtId="165" fontId="11" fillId="0" borderId="10" xfId="2" applyNumberFormat="1" applyFont="1" applyFill="1" applyBorder="1" applyAlignment="1">
      <alignment horizontal="right"/>
    </xf>
    <xf numFmtId="0" fontId="24" fillId="0" borderId="2" xfId="2" applyNumberFormat="1" applyFont="1" applyBorder="1" applyAlignment="1">
      <alignment horizontal="center" vertical="center"/>
    </xf>
    <xf numFmtId="0" fontId="14" fillId="0" borderId="2" xfId="2" applyFont="1" applyBorder="1" applyAlignment="1">
      <alignment horizontal="center" vertical="top"/>
    </xf>
    <xf numFmtId="0" fontId="14" fillId="0" borderId="2" xfId="2" applyFont="1" applyBorder="1" applyAlignment="1">
      <alignment horizontal="center" vertical="center"/>
    </xf>
    <xf numFmtId="0" fontId="11" fillId="0" borderId="2" xfId="2" applyFont="1" applyBorder="1" applyAlignment="1">
      <alignment horizontal="center" vertical="top"/>
    </xf>
    <xf numFmtId="165" fontId="11" fillId="0" borderId="2" xfId="2" applyNumberFormat="1" applyFont="1" applyBorder="1" applyAlignment="1">
      <alignment horizontal="center" wrapText="1"/>
    </xf>
    <xf numFmtId="0" fontId="7" fillId="0" borderId="2" xfId="2" applyFont="1" applyBorder="1"/>
    <xf numFmtId="165" fontId="12" fillId="0" borderId="2" xfId="2" applyNumberFormat="1" applyFont="1" applyBorder="1" applyAlignment="1">
      <alignment horizontal="center" wrapText="1"/>
    </xf>
    <xf numFmtId="166" fontId="11" fillId="0" borderId="0" xfId="0" applyNumberFormat="1" applyFont="1" applyFill="1" applyBorder="1" applyAlignment="1">
      <alignment horizontal="right"/>
    </xf>
    <xf numFmtId="170" fontId="0" fillId="0" borderId="0" xfId="0" applyNumberFormat="1" applyFont="1" applyFill="1" applyAlignment="1">
      <alignment vertical="top" wrapText="1"/>
    </xf>
    <xf numFmtId="4" fontId="0" fillId="0" borderId="0" xfId="0" applyNumberFormat="1" applyFont="1" applyFill="1" applyAlignment="1">
      <alignment vertical="top" wrapText="1"/>
    </xf>
    <xf numFmtId="49" fontId="0" fillId="0" borderId="0" xfId="0" applyNumberFormat="1" applyFont="1" applyFill="1" applyAlignment="1">
      <alignment vertical="top" wrapText="1"/>
    </xf>
    <xf numFmtId="49" fontId="6" fillId="0" borderId="0" xfId="0" applyNumberFormat="1" applyFont="1" applyFill="1" applyAlignment="1">
      <alignment vertical="top" wrapText="1"/>
    </xf>
    <xf numFmtId="170" fontId="0" fillId="0" borderId="2" xfId="0" applyNumberFormat="1" applyFont="1" applyFill="1" applyBorder="1" applyAlignment="1">
      <alignment wrapText="1"/>
    </xf>
    <xf numFmtId="165" fontId="5" fillId="0" borderId="1" xfId="0" applyNumberFormat="1" applyFont="1" applyFill="1" applyBorder="1" applyAlignment="1">
      <alignment wrapText="1"/>
    </xf>
    <xf numFmtId="165" fontId="5" fillId="0" borderId="13" xfId="0" applyNumberFormat="1" applyFont="1" applyFill="1" applyBorder="1" applyAlignment="1">
      <alignment wrapText="1"/>
    </xf>
    <xf numFmtId="165" fontId="5" fillId="0" borderId="14" xfId="0" applyNumberFormat="1" applyFont="1" applyFill="1" applyBorder="1" applyAlignment="1">
      <alignment wrapText="1"/>
    </xf>
    <xf numFmtId="165" fontId="6" fillId="0" borderId="2" xfId="0" applyNumberFormat="1" applyFont="1" applyFill="1" applyBorder="1" applyAlignment="1">
      <alignment wrapText="1"/>
    </xf>
    <xf numFmtId="0" fontId="4" fillId="2" borderId="2" xfId="0" applyNumberFormat="1" applyFont="1" applyFill="1" applyBorder="1" applyAlignment="1">
      <alignment horizontal="center" wrapText="1"/>
    </xf>
    <xf numFmtId="0" fontId="5" fillId="2" borderId="2" xfId="0" applyNumberFormat="1" applyFont="1" applyFill="1" applyBorder="1" applyAlignment="1">
      <alignment horizontal="center" wrapText="1"/>
    </xf>
    <xf numFmtId="0" fontId="3" fillId="0" borderId="2" xfId="0" applyNumberFormat="1" applyFont="1" applyFill="1" applyBorder="1" applyAlignment="1">
      <alignment horizontal="center" vertical="center" wrapText="1"/>
    </xf>
    <xf numFmtId="164" fontId="13" fillId="0" borderId="0" xfId="0" applyFont="1" applyFill="1" applyAlignment="1">
      <alignment horizontal="left" vertical="center" wrapText="1"/>
    </xf>
    <xf numFmtId="165"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165" fontId="13" fillId="3" borderId="0" xfId="1"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165" fontId="13" fillId="0" borderId="0" xfId="0" applyNumberFormat="1" applyFont="1" applyFill="1" applyAlignment="1">
      <alignment horizontal="left" vertical="center" wrapText="1"/>
    </xf>
    <xf numFmtId="164" fontId="2" fillId="0" borderId="0" xfId="0" applyNumberFormat="1" applyFont="1" applyFill="1" applyAlignment="1">
      <alignment horizontal="left" vertical="center" wrapText="1"/>
    </xf>
    <xf numFmtId="164" fontId="29" fillId="0" borderId="0" xfId="0" applyFont="1" applyFill="1" applyAlignment="1">
      <alignment horizontal="left" vertical="center" wrapText="1"/>
    </xf>
    <xf numFmtId="0" fontId="2" fillId="0" borderId="0" xfId="0" applyNumberFormat="1" applyFont="1" applyFill="1" applyAlignment="1">
      <alignment horizontal="left" vertical="center" wrapText="1"/>
    </xf>
    <xf numFmtId="0"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horizontal="left" vertical="center" wrapText="1"/>
    </xf>
    <xf numFmtId="170" fontId="2" fillId="0" borderId="0" xfId="0" applyNumberFormat="1" applyFont="1" applyFill="1" applyBorder="1" applyAlignment="1">
      <alignment horizontal="left" vertical="center" wrapText="1"/>
    </xf>
    <xf numFmtId="164" fontId="13" fillId="3" borderId="12" xfId="0" applyFont="1" applyFill="1" applyBorder="1" applyAlignment="1">
      <alignment horizontal="left" vertical="center" wrapText="1"/>
    </xf>
    <xf numFmtId="165" fontId="13" fillId="3" borderId="0" xfId="0" applyNumberFormat="1" applyFont="1" applyFill="1" applyAlignment="1">
      <alignment horizontal="left" vertical="center" wrapText="1"/>
    </xf>
    <xf numFmtId="49" fontId="13" fillId="3" borderId="0" xfId="0" applyNumberFormat="1" applyFont="1" applyFill="1" applyAlignment="1">
      <alignment horizontal="left" vertical="center" wrapText="1"/>
    </xf>
    <xf numFmtId="49" fontId="2" fillId="3" borderId="0" xfId="0" applyNumberFormat="1" applyFont="1" applyFill="1" applyAlignment="1">
      <alignment horizontal="left" vertical="center" wrapText="1"/>
    </xf>
    <xf numFmtId="164" fontId="28" fillId="0" borderId="0" xfId="0" applyNumberFormat="1" applyFont="1" applyFill="1" applyAlignment="1">
      <alignment horizontal="left" vertical="center" wrapText="1"/>
    </xf>
    <xf numFmtId="0" fontId="3" fillId="0" borderId="2" xfId="0" applyNumberFormat="1" applyFont="1" applyFill="1" applyBorder="1" applyAlignment="1">
      <alignment horizontal="center" wrapText="1"/>
    </xf>
    <xf numFmtId="165" fontId="5" fillId="0" borderId="2" xfId="0" applyNumberFormat="1" applyFont="1" applyFill="1" applyBorder="1" applyAlignment="1">
      <alignment horizontal="right" wrapText="1"/>
    </xf>
    <xf numFmtId="49" fontId="5" fillId="0" borderId="2" xfId="0" applyNumberFormat="1" applyFont="1" applyFill="1" applyBorder="1" applyAlignment="1">
      <alignment horizontal="left" wrapText="1"/>
    </xf>
    <xf numFmtId="49" fontId="5" fillId="3" borderId="1" xfId="0" applyNumberFormat="1" applyFont="1" applyFill="1" applyBorder="1" applyAlignment="1">
      <alignment horizontal="left" wrapText="1"/>
    </xf>
    <xf numFmtId="0" fontId="5" fillId="3" borderId="1" xfId="0" applyNumberFormat="1" applyFont="1" applyFill="1" applyBorder="1" applyAlignment="1">
      <alignment horizontal="left" wrapText="1"/>
    </xf>
    <xf numFmtId="165" fontId="5" fillId="3" borderId="1" xfId="0" applyNumberFormat="1" applyFont="1" applyFill="1" applyBorder="1" applyAlignment="1">
      <alignment wrapText="1"/>
    </xf>
    <xf numFmtId="49" fontId="5" fillId="3" borderId="1" xfId="0" applyNumberFormat="1" applyFont="1" applyFill="1" applyBorder="1" applyAlignment="1">
      <alignment vertical="top" wrapText="1"/>
    </xf>
    <xf numFmtId="0" fontId="5" fillId="3" borderId="1" xfId="0" applyNumberFormat="1" applyFont="1" applyFill="1" applyBorder="1" applyAlignment="1">
      <alignment vertical="top" wrapText="1"/>
    </xf>
    <xf numFmtId="164" fontId="30" fillId="0" borderId="2" xfId="0" applyFont="1" applyFill="1" applyBorder="1" applyAlignment="1">
      <alignment horizontal="left" vertical="top" wrapText="1"/>
    </xf>
    <xf numFmtId="165" fontId="6" fillId="0" borderId="3" xfId="0" applyNumberFormat="1" applyFont="1" applyFill="1" applyBorder="1" applyAlignment="1">
      <alignment horizontal="right" wrapText="1"/>
    </xf>
    <xf numFmtId="164" fontId="2" fillId="0" borderId="0" xfId="0" applyNumberFormat="1" applyFont="1" applyFill="1" applyBorder="1" applyAlignment="1">
      <alignment horizontal="left" vertical="center" wrapText="1"/>
    </xf>
    <xf numFmtId="164" fontId="0" fillId="0" borderId="0" xfId="0" applyNumberFormat="1" applyFont="1" applyFill="1" applyBorder="1" applyAlignment="1">
      <alignment vertical="top" wrapText="1"/>
    </xf>
    <xf numFmtId="164" fontId="30" fillId="0" borderId="0" xfId="0" applyFont="1" applyFill="1" applyBorder="1" applyAlignment="1">
      <alignment horizontal="left" vertical="top" wrapText="1"/>
    </xf>
    <xf numFmtId="172" fontId="30" fillId="0" borderId="0" xfId="0" applyNumberFormat="1" applyFont="1" applyFill="1" applyBorder="1" applyAlignment="1">
      <alignment horizontal="center" wrapText="1"/>
    </xf>
    <xf numFmtId="172" fontId="30" fillId="0" borderId="0" xfId="0" applyNumberFormat="1" applyFont="1" applyFill="1" applyBorder="1" applyAlignment="1">
      <alignment horizontal="left" wrapText="1"/>
    </xf>
    <xf numFmtId="49" fontId="30" fillId="0" borderId="0" xfId="0" applyNumberFormat="1" applyFont="1" applyFill="1" applyBorder="1" applyAlignment="1">
      <alignment horizontal="center"/>
    </xf>
    <xf numFmtId="49" fontId="30" fillId="0" borderId="0" xfId="0" applyNumberFormat="1" applyFont="1" applyFill="1" applyBorder="1" applyAlignment="1">
      <alignment horizontal="center" wrapText="1"/>
    </xf>
    <xf numFmtId="164" fontId="31" fillId="0" borderId="0" xfId="0" applyFont="1" applyFill="1" applyBorder="1" applyAlignment="1">
      <alignment horizontal="left" vertical="top" wrapText="1"/>
    </xf>
    <xf numFmtId="164" fontId="30" fillId="0" borderId="0" xfId="0" applyFont="1" applyFill="1" applyBorder="1" applyAlignment="1">
      <alignment vertical="top" wrapText="1"/>
    </xf>
    <xf numFmtId="164" fontId="23" fillId="0" borderId="2" xfId="0" applyFont="1" applyFill="1" applyBorder="1" applyAlignment="1">
      <alignment vertical="top" wrapText="1"/>
    </xf>
    <xf numFmtId="49" fontId="11" fillId="0" borderId="2" xfId="2" applyNumberFormat="1" applyFont="1" applyBorder="1" applyAlignment="1">
      <alignment horizontal="center" vertical="top" wrapText="1"/>
    </xf>
    <xf numFmtId="49" fontId="21" fillId="4" borderId="2" xfId="0" applyNumberFormat="1" applyFont="1" applyFill="1" applyBorder="1" applyAlignment="1">
      <alignment horizontal="center" vertical="top"/>
    </xf>
    <xf numFmtId="172" fontId="23" fillId="0" borderId="2" xfId="0" applyNumberFormat="1" applyFont="1" applyFill="1" applyBorder="1" applyAlignment="1">
      <alignment horizontal="left" wrapText="1"/>
    </xf>
    <xf numFmtId="49" fontId="23" fillId="0" borderId="2" xfId="0" applyNumberFormat="1" applyFont="1" applyFill="1" applyBorder="1" applyAlignment="1">
      <alignment horizontal="center"/>
    </xf>
    <xf numFmtId="49" fontId="23" fillId="0" borderId="2" xfId="0" applyNumberFormat="1" applyFont="1" applyFill="1" applyBorder="1" applyAlignment="1">
      <alignment horizontal="center" wrapText="1"/>
    </xf>
    <xf numFmtId="165" fontId="23" fillId="0" borderId="2" xfId="0" applyNumberFormat="1" applyFont="1" applyFill="1" applyBorder="1" applyAlignment="1">
      <alignment horizontal="right" wrapText="1"/>
    </xf>
    <xf numFmtId="172" fontId="23" fillId="0" borderId="2" xfId="0" applyNumberFormat="1" applyFont="1" applyFill="1" applyBorder="1" applyAlignment="1">
      <alignment horizontal="center" wrapText="1"/>
    </xf>
    <xf numFmtId="165" fontId="12" fillId="0" borderId="2" xfId="0" applyNumberFormat="1" applyFont="1" applyFill="1" applyBorder="1" applyAlignment="1">
      <alignment horizontal="center" vertical="center"/>
    </xf>
    <xf numFmtId="164" fontId="21" fillId="0" borderId="2" xfId="0" applyFont="1" applyFill="1" applyBorder="1" applyAlignment="1">
      <alignment vertical="top" wrapText="1"/>
    </xf>
    <xf numFmtId="164" fontId="21" fillId="0" borderId="2" xfId="0" applyFont="1" applyFill="1" applyBorder="1" applyAlignment="1">
      <alignment wrapText="1"/>
    </xf>
    <xf numFmtId="0" fontId="6" fillId="0" borderId="2" xfId="5" applyNumberFormat="1" applyFont="1" applyFill="1" applyBorder="1" applyAlignment="1">
      <alignment horizontal="left" vertical="top" wrapText="1"/>
    </xf>
    <xf numFmtId="164" fontId="6" fillId="0" borderId="2" xfId="0" applyFont="1" applyFill="1" applyBorder="1" applyAlignment="1">
      <alignment wrapText="1"/>
    </xf>
    <xf numFmtId="0" fontId="20" fillId="0" borderId="2" xfId="0" applyNumberFormat="1" applyFont="1" applyFill="1" applyBorder="1" applyAlignment="1">
      <alignment horizontal="center" wrapText="1"/>
    </xf>
    <xf numFmtId="164" fontId="20" fillId="0" borderId="2" xfId="0" applyFont="1" applyFill="1" applyBorder="1" applyAlignment="1">
      <alignment horizontal="center" wrapText="1"/>
    </xf>
    <xf numFmtId="49" fontId="21" fillId="0" borderId="2" xfId="0" applyNumberFormat="1" applyFont="1" applyFill="1" applyBorder="1" applyAlignment="1">
      <alignment horizontal="center" wrapText="1"/>
    </xf>
    <xf numFmtId="164" fontId="32" fillId="0" borderId="2" xfId="0" applyFont="1" applyFill="1" applyBorder="1" applyAlignment="1">
      <alignment horizontal="center" wrapText="1"/>
    </xf>
    <xf numFmtId="0" fontId="21" fillId="0" borderId="2" xfId="0" applyNumberFormat="1" applyFont="1" applyFill="1" applyBorder="1" applyAlignment="1">
      <alignment horizontal="center" wrapText="1"/>
    </xf>
    <xf numFmtId="164" fontId="21" fillId="0" borderId="2" xfId="0" applyFont="1" applyFill="1" applyBorder="1" applyAlignment="1">
      <alignment horizontal="center" wrapText="1"/>
    </xf>
    <xf numFmtId="172" fontId="21" fillId="0" borderId="2" xfId="0" applyNumberFormat="1" applyFont="1" applyFill="1" applyBorder="1" applyAlignment="1">
      <alignment horizontal="center" wrapText="1"/>
    </xf>
    <xf numFmtId="165" fontId="21" fillId="0" borderId="2" xfId="0" applyNumberFormat="1" applyFont="1" applyFill="1" applyBorder="1" applyAlignment="1">
      <alignment horizontal="right" wrapText="1"/>
    </xf>
    <xf numFmtId="0" fontId="3"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wrapText="1"/>
    </xf>
    <xf numFmtId="0" fontId="4" fillId="0" borderId="2" xfId="0" applyNumberFormat="1" applyFont="1" applyFill="1" applyBorder="1" applyAlignment="1">
      <alignment horizontal="center" wrapText="1"/>
    </xf>
    <xf numFmtId="0" fontId="3" fillId="0" borderId="2" xfId="0" applyNumberFormat="1" applyFont="1" applyFill="1" applyBorder="1" applyAlignment="1">
      <alignment horizontal="center" wrapText="1"/>
    </xf>
    <xf numFmtId="168" fontId="0" fillId="0" borderId="2" xfId="0" applyNumberFormat="1" applyFont="1" applyFill="1" applyBorder="1" applyAlignment="1">
      <alignment horizontal="center" vertical="top" wrapText="1"/>
    </xf>
    <xf numFmtId="165" fontId="12" fillId="0" borderId="2" xfId="0" applyNumberFormat="1" applyFont="1" applyFill="1" applyBorder="1" applyAlignment="1">
      <alignment horizontal="center" vertical="center"/>
    </xf>
    <xf numFmtId="165" fontId="11" fillId="0" borderId="2" xfId="0" applyNumberFormat="1" applyFont="1" applyFill="1" applyBorder="1" applyAlignment="1">
      <alignment horizontal="right" wrapText="1"/>
    </xf>
    <xf numFmtId="49" fontId="6" fillId="3" borderId="2" xfId="0" applyNumberFormat="1" applyFont="1" applyFill="1" applyBorder="1" applyAlignment="1">
      <alignment horizontal="left" wrapText="1"/>
    </xf>
    <xf numFmtId="165" fontId="6" fillId="3" borderId="2" xfId="0" applyNumberFormat="1" applyFont="1" applyFill="1" applyBorder="1" applyAlignment="1">
      <alignment horizontal="right" wrapText="1"/>
    </xf>
    <xf numFmtId="49" fontId="6" fillId="3" borderId="2" xfId="0" applyNumberFormat="1" applyFont="1" applyFill="1" applyBorder="1" applyAlignment="1">
      <alignment vertical="top" wrapText="1"/>
    </xf>
    <xf numFmtId="4" fontId="11" fillId="0" borderId="0" xfId="0" applyNumberFormat="1" applyFont="1" applyFill="1" applyBorder="1" applyAlignment="1">
      <alignment horizontal="right"/>
    </xf>
    <xf numFmtId="164" fontId="11" fillId="0" borderId="2" xfId="0" applyNumberFormat="1" applyFont="1" applyFill="1" applyBorder="1" applyAlignment="1">
      <alignment vertical="top" wrapText="1"/>
    </xf>
    <xf numFmtId="164" fontId="12" fillId="0" borderId="2" xfId="0" applyNumberFormat="1" applyFont="1" applyFill="1" applyBorder="1" applyAlignment="1">
      <alignment vertical="top" wrapText="1"/>
    </xf>
    <xf numFmtId="164" fontId="3" fillId="0" borderId="2" xfId="0" applyNumberFormat="1" applyFont="1" applyFill="1" applyBorder="1" applyAlignment="1">
      <alignment vertical="center" wrapText="1"/>
    </xf>
    <xf numFmtId="49" fontId="6" fillId="0" borderId="2" xfId="0" applyNumberFormat="1" applyFont="1" applyFill="1" applyBorder="1" applyAlignment="1">
      <alignment vertical="center" wrapText="1"/>
    </xf>
    <xf numFmtId="165" fontId="12" fillId="0" borderId="2" xfId="0" applyNumberFormat="1" applyFont="1" applyFill="1" applyBorder="1" applyAlignment="1">
      <alignment horizontal="center" vertical="center"/>
    </xf>
    <xf numFmtId="49" fontId="23" fillId="5" borderId="2" xfId="0" applyNumberFormat="1" applyFont="1" applyFill="1" applyBorder="1" applyAlignment="1">
      <alignment horizontal="center" vertical="top"/>
    </xf>
    <xf numFmtId="164" fontId="21" fillId="3" borderId="2" xfId="0" applyFont="1" applyFill="1" applyBorder="1" applyAlignment="1">
      <alignment horizontal="center" vertical="top"/>
    </xf>
    <xf numFmtId="49" fontId="21" fillId="3" borderId="2" xfId="0" applyNumberFormat="1" applyFont="1" applyFill="1" applyBorder="1" applyAlignment="1">
      <alignment horizontal="left" vertical="top" wrapText="1"/>
    </xf>
    <xf numFmtId="165" fontId="11" fillId="3" borderId="2" xfId="0" applyNumberFormat="1" applyFont="1" applyFill="1" applyBorder="1" applyAlignment="1"/>
    <xf numFmtId="164" fontId="2" fillId="5" borderId="0" xfId="0" applyNumberFormat="1" applyFont="1" applyFill="1" applyAlignment="1">
      <alignment horizontal="left" vertical="center" wrapText="1"/>
    </xf>
    <xf numFmtId="164" fontId="0" fillId="5" borderId="0" xfId="0" applyNumberFormat="1" applyFont="1" applyFill="1" applyAlignment="1">
      <alignment vertical="top" wrapText="1"/>
    </xf>
    <xf numFmtId="164" fontId="23" fillId="3" borderId="2" xfId="0" applyFont="1" applyFill="1" applyBorder="1" applyAlignment="1">
      <alignment horizontal="left" vertical="top" wrapText="1"/>
    </xf>
    <xf numFmtId="172" fontId="23" fillId="3" borderId="2" xfId="0" applyNumberFormat="1" applyFont="1" applyFill="1" applyBorder="1" applyAlignment="1">
      <alignment horizontal="center" wrapText="1"/>
    </xf>
    <xf numFmtId="172" fontId="23" fillId="3" borderId="2" xfId="0" applyNumberFormat="1" applyFont="1" applyFill="1" applyBorder="1" applyAlignment="1">
      <alignment horizontal="left" wrapText="1"/>
    </xf>
    <xf numFmtId="49" fontId="23" fillId="3" borderId="2" xfId="0" applyNumberFormat="1" applyFont="1" applyFill="1" applyBorder="1" applyAlignment="1">
      <alignment horizontal="center"/>
    </xf>
    <xf numFmtId="49" fontId="23" fillId="3" borderId="2" xfId="0" applyNumberFormat="1" applyFont="1" applyFill="1" applyBorder="1" applyAlignment="1">
      <alignment horizontal="center" wrapText="1"/>
    </xf>
    <xf numFmtId="164" fontId="2" fillId="3" borderId="0" xfId="0" applyNumberFormat="1" applyFont="1" applyFill="1" applyAlignment="1">
      <alignment horizontal="left" vertical="center" wrapText="1"/>
    </xf>
    <xf numFmtId="164" fontId="0" fillId="3" borderId="0" xfId="0" applyNumberFormat="1" applyFont="1" applyFill="1" applyAlignment="1">
      <alignment vertical="top" wrapText="1"/>
    </xf>
    <xf numFmtId="164" fontId="21" fillId="3" borderId="2" xfId="0" applyFont="1" applyFill="1" applyBorder="1" applyAlignment="1">
      <alignment horizontal="left" vertical="top" wrapText="1"/>
    </xf>
    <xf numFmtId="0" fontId="6" fillId="0" borderId="0" xfId="0" applyNumberFormat="1" applyFont="1" applyFill="1" applyAlignment="1">
      <alignment horizontal="left" vertical="top" wrapText="1"/>
    </xf>
    <xf numFmtId="0" fontId="3"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wrapText="1"/>
    </xf>
    <xf numFmtId="0" fontId="4" fillId="0" borderId="2" xfId="0" applyNumberFormat="1" applyFont="1" applyFill="1" applyBorder="1" applyAlignment="1">
      <alignment horizontal="center" wrapText="1"/>
    </xf>
    <xf numFmtId="0" fontId="2" fillId="0" borderId="0" xfId="0" applyNumberFormat="1" applyFont="1" applyFill="1" applyAlignment="1">
      <alignment horizontal="center" vertical="top" wrapText="1"/>
    </xf>
    <xf numFmtId="0" fontId="0" fillId="0" borderId="0" xfId="0" applyNumberFormat="1" applyFont="1" applyFill="1" applyBorder="1" applyAlignment="1">
      <alignment horizontal="right" vertical="top" wrapText="1"/>
    </xf>
    <xf numFmtId="0" fontId="3" fillId="0" borderId="2" xfId="0" applyNumberFormat="1" applyFont="1" applyFill="1" applyBorder="1" applyAlignment="1">
      <alignment horizontal="center" wrapText="1"/>
    </xf>
    <xf numFmtId="1" fontId="0" fillId="0" borderId="2" xfId="0" applyNumberFormat="1" applyFont="1" applyFill="1" applyBorder="1" applyAlignment="1">
      <alignment horizontal="center" vertical="top" wrapText="1"/>
    </xf>
    <xf numFmtId="168" fontId="0" fillId="0" borderId="2" xfId="0" applyNumberFormat="1" applyFont="1" applyFill="1" applyBorder="1" applyAlignment="1">
      <alignment horizontal="center" vertical="top" wrapText="1"/>
    </xf>
    <xf numFmtId="164" fontId="13" fillId="0" borderId="0" xfId="0" applyFont="1" applyFill="1" applyAlignment="1">
      <alignment horizontal="center" vertical="top" wrapText="1"/>
    </xf>
    <xf numFmtId="164" fontId="12" fillId="0" borderId="2" xfId="0" applyFont="1" applyFill="1" applyBorder="1" applyAlignment="1">
      <alignment horizontal="center" vertical="center"/>
    </xf>
    <xf numFmtId="165" fontId="12" fillId="0" borderId="2" xfId="0" applyNumberFormat="1" applyFont="1" applyFill="1" applyBorder="1" applyAlignment="1">
      <alignment horizontal="center" vertical="center"/>
    </xf>
    <xf numFmtId="0" fontId="11"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xf>
    <xf numFmtId="0" fontId="0" fillId="0" borderId="0" xfId="0" applyNumberFormat="1" applyFont="1" applyFill="1" applyAlignment="1">
      <alignment horizontal="left" vertical="top" wrapText="1"/>
    </xf>
    <xf numFmtId="0" fontId="0" fillId="0" borderId="0" xfId="0" applyNumberFormat="1" applyFont="1" applyFill="1" applyAlignment="1">
      <alignment horizontal="right" vertical="top"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165" fontId="11" fillId="0" borderId="3" xfId="1" applyNumberFormat="1" applyFont="1" applyFill="1" applyBorder="1" applyAlignment="1">
      <alignment horizontal="center"/>
    </xf>
    <xf numFmtId="164" fontId="0" fillId="0" borderId="4" xfId="0" applyNumberFormat="1" applyFont="1" applyFill="1" applyBorder="1" applyAlignment="1">
      <alignment horizontal="center"/>
    </xf>
    <xf numFmtId="164" fontId="0" fillId="0" borderId="5" xfId="0" applyNumberFormat="1" applyFont="1" applyFill="1" applyBorder="1" applyAlignment="1">
      <alignment horizontal="center"/>
    </xf>
    <xf numFmtId="165" fontId="11" fillId="0" borderId="0" xfId="0" applyNumberFormat="1" applyFont="1" applyFill="1" applyBorder="1" applyAlignment="1">
      <alignment horizontal="left" vertical="top" wrapText="1"/>
    </xf>
    <xf numFmtId="165" fontId="11" fillId="0" borderId="0" xfId="0" applyNumberFormat="1" applyFont="1" applyFill="1" applyBorder="1" applyAlignment="1">
      <alignment horizontal="left" vertical="top"/>
    </xf>
    <xf numFmtId="164" fontId="13" fillId="0" borderId="0" xfId="0" applyFont="1" applyFill="1" applyAlignment="1">
      <alignment horizontal="center" vertical="center" wrapText="1"/>
    </xf>
    <xf numFmtId="49" fontId="13" fillId="0" borderId="0" xfId="0" applyNumberFormat="1" applyFont="1" applyFill="1" applyAlignment="1">
      <alignment horizontal="center" vertical="center" wrapText="1"/>
    </xf>
    <xf numFmtId="165" fontId="12" fillId="0" borderId="3" xfId="0" applyNumberFormat="1" applyFont="1" applyFill="1" applyBorder="1" applyAlignment="1">
      <alignment horizontal="center" vertical="center"/>
    </xf>
    <xf numFmtId="164" fontId="0" fillId="0" borderId="4" xfId="0" applyNumberFormat="1" applyFont="1" applyFill="1" applyBorder="1" applyAlignment="1">
      <alignment horizontal="center" vertical="center"/>
    </xf>
    <xf numFmtId="164" fontId="0"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xf>
    <xf numFmtId="165" fontId="11" fillId="0" borderId="3" xfId="0" applyNumberFormat="1" applyFont="1" applyFill="1" applyBorder="1" applyAlignment="1">
      <alignment horizontal="center"/>
    </xf>
    <xf numFmtId="165" fontId="12" fillId="0" borderId="3" xfId="0" applyNumberFormat="1" applyFont="1" applyFill="1" applyBorder="1" applyAlignment="1">
      <alignment horizontal="center"/>
    </xf>
    <xf numFmtId="0" fontId="15" fillId="0" borderId="0" xfId="2" applyFont="1" applyBorder="1" applyAlignment="1">
      <alignment horizontal="left" vertical="top" wrapText="1"/>
    </xf>
    <xf numFmtId="0" fontId="15" fillId="0" borderId="0" xfId="2" applyFont="1" applyBorder="1" applyAlignment="1">
      <alignment horizontal="left" vertical="top"/>
    </xf>
    <xf numFmtId="0" fontId="13" fillId="0" borderId="2" xfId="2" applyFont="1" applyBorder="1" applyAlignment="1">
      <alignment horizontal="center" vertical="center"/>
    </xf>
    <xf numFmtId="0" fontId="16" fillId="0" borderId="2" xfId="2" applyFont="1" applyFill="1" applyBorder="1" applyAlignment="1">
      <alignment horizontal="center" vertical="center" wrapText="1"/>
    </xf>
    <xf numFmtId="165" fontId="15" fillId="4" borderId="0" xfId="2" applyNumberFormat="1" applyFont="1" applyFill="1" applyBorder="1" applyAlignment="1">
      <alignment horizontal="center"/>
    </xf>
    <xf numFmtId="0" fontId="13" fillId="0" borderId="0" xfId="2" applyFont="1" applyBorder="1" applyAlignment="1">
      <alignment horizontal="center" vertical="top" wrapText="1"/>
    </xf>
    <xf numFmtId="0" fontId="12" fillId="0" borderId="2" xfId="2" applyFont="1" applyBorder="1" applyAlignment="1">
      <alignment horizontal="left" wrapText="1"/>
    </xf>
    <xf numFmtId="165" fontId="12" fillId="0" borderId="3" xfId="2" applyNumberFormat="1" applyFont="1" applyBorder="1" applyAlignment="1">
      <alignment horizontal="center" wrapText="1"/>
    </xf>
    <xf numFmtId="164" fontId="0" fillId="0" borderId="5" xfId="0" applyNumberFormat="1" applyFont="1" applyFill="1" applyBorder="1" applyAlignment="1">
      <alignment horizontal="center" wrapText="1"/>
    </xf>
    <xf numFmtId="0" fontId="14" fillId="0" borderId="2" xfId="2" applyFont="1" applyBorder="1" applyAlignment="1">
      <alignment vertical="justify" wrapText="1"/>
    </xf>
    <xf numFmtId="165" fontId="14" fillId="0" borderId="3" xfId="2" applyNumberFormat="1" applyFont="1" applyBorder="1" applyAlignment="1">
      <alignment horizontal="center" wrapText="1"/>
    </xf>
    <xf numFmtId="0" fontId="11" fillId="0" borderId="2" xfId="2" applyFont="1" applyBorder="1" applyAlignment="1">
      <alignment wrapText="1"/>
    </xf>
    <xf numFmtId="165" fontId="11" fillId="0" borderId="3" xfId="2" applyNumberFormat="1" applyFont="1" applyBorder="1" applyAlignment="1">
      <alignment horizontal="center" wrapText="1"/>
    </xf>
    <xf numFmtId="0" fontId="14" fillId="0" borderId="3" xfId="2" applyFont="1" applyBorder="1" applyAlignment="1">
      <alignment horizontal="left" vertical="justify" wrapText="1"/>
    </xf>
    <xf numFmtId="0" fontId="14" fillId="0" borderId="4" xfId="2" applyFont="1" applyBorder="1" applyAlignment="1">
      <alignment horizontal="left" vertical="justify" wrapText="1"/>
    </xf>
    <xf numFmtId="0" fontId="14" fillId="0" borderId="5" xfId="2" applyFont="1" applyBorder="1" applyAlignment="1">
      <alignment horizontal="left" vertical="justify" wrapText="1"/>
    </xf>
    <xf numFmtId="165" fontId="11" fillId="4" borderId="2" xfId="2" applyNumberFormat="1" applyFont="1" applyFill="1" applyBorder="1" applyAlignment="1">
      <alignment horizontal="center"/>
    </xf>
    <xf numFmtId="165" fontId="14" fillId="0" borderId="2" xfId="2" applyNumberFormat="1" applyFont="1" applyBorder="1" applyAlignment="1">
      <alignment horizontal="center"/>
    </xf>
    <xf numFmtId="164" fontId="6" fillId="0" borderId="5" xfId="0" applyNumberFormat="1" applyFont="1" applyFill="1" applyBorder="1" applyAlignment="1">
      <alignment horizontal="center" wrapText="1"/>
    </xf>
    <xf numFmtId="0" fontId="24" fillId="0" borderId="2" xfId="2" applyFont="1" applyBorder="1" applyAlignment="1">
      <alignment horizontal="center" wrapText="1"/>
    </xf>
    <xf numFmtId="0" fontId="24"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cellXfs>
  <cellStyles count="11">
    <cellStyle name="Normal" xfId="4"/>
    <cellStyle name="Обычный" xfId="0" builtinId="0"/>
    <cellStyle name="Обычный 2" xfId="2"/>
    <cellStyle name="Обычный 3" xfId="5"/>
    <cellStyle name="Обычный 4" xfId="9"/>
    <cellStyle name="Обычный 5" xfId="7"/>
    <cellStyle name="Обычный 6" xfId="8"/>
    <cellStyle name="Обычный 7" xfId="3"/>
    <cellStyle name="Стиль 1" xfId="1"/>
    <cellStyle name="Финансовый 2" xfId="10"/>
    <cellStyle name="Финансовый 3" xfId="6"/>
  </cellStyles>
  <dxfs count="515">
    <dxf>
      <fill>
        <patternFill>
          <bgColor indexed="9"/>
        </patternFill>
      </fill>
    </dxf>
    <dxf>
      <fill>
        <patternFill>
          <bgColor indexed="9"/>
        </patternFill>
      </fill>
    </dxf>
    <dxf>
      <fill>
        <patternFill>
          <bgColor indexed="9"/>
        </patternFill>
      </fill>
    </dxf>
    <dxf>
      <fill>
        <patternFill>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ill>
        <patternFill>
          <bgColor indexed="9"/>
        </patternFill>
      </fill>
    </dxf>
  </dxfs>
  <tableStyles count="0" defaultTableStyle="TableStyleMedium9" defaultPivotStyle="PivotStyleLight16"/>
  <colors>
    <mruColors>
      <color rgb="FF00E6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zoomScaleSheetLayoutView="100" workbookViewId="0">
      <selection activeCell="A2" sqref="A2:F2"/>
    </sheetView>
  </sheetViews>
  <sheetFormatPr defaultRowHeight="12.75" x14ac:dyDescent="0.2"/>
  <cols>
    <col min="1" max="1" width="54.6640625" customWidth="1"/>
    <col min="2" max="2" width="27.6640625" customWidth="1"/>
    <col min="3" max="3" width="4.1640625" customWidth="1"/>
    <col min="4" max="4" width="7.1640625" customWidth="1"/>
    <col min="5" max="5" width="10.5" customWidth="1"/>
    <col min="6" max="6" width="16.6640625" hidden="1" customWidth="1"/>
  </cols>
  <sheetData>
    <row r="1" spans="1:6" ht="93.75" customHeight="1" x14ac:dyDescent="0.2">
      <c r="A1" s="10" t="s">
        <v>0</v>
      </c>
      <c r="B1" s="261" t="s">
        <v>508</v>
      </c>
      <c r="C1" s="261"/>
      <c r="D1" s="261"/>
      <c r="E1" s="261"/>
      <c r="F1" s="261"/>
    </row>
    <row r="2" spans="1:6" ht="109.5" customHeight="1" x14ac:dyDescent="0.2">
      <c r="A2" s="265" t="s">
        <v>509</v>
      </c>
      <c r="B2" s="265"/>
      <c r="C2" s="265"/>
      <c r="D2" s="265"/>
      <c r="E2" s="265"/>
      <c r="F2" s="265"/>
    </row>
    <row r="3" spans="1:6" ht="6" customHeight="1" x14ac:dyDescent="0.2">
      <c r="A3" s="3" t="s">
        <v>0</v>
      </c>
      <c r="B3" s="3"/>
      <c r="C3" s="266"/>
      <c r="D3" s="266"/>
      <c r="E3" s="266"/>
      <c r="F3" s="266"/>
    </row>
    <row r="4" spans="1:6" ht="15" customHeight="1" x14ac:dyDescent="0.2">
      <c r="A4" s="262" t="s">
        <v>24</v>
      </c>
      <c r="B4" s="262" t="s">
        <v>23</v>
      </c>
      <c r="C4" s="262"/>
      <c r="D4" s="262"/>
      <c r="E4" s="262"/>
      <c r="F4" s="262"/>
    </row>
    <row r="5" spans="1:6" ht="60.75" customHeight="1" x14ac:dyDescent="0.2">
      <c r="A5" s="262"/>
      <c r="B5" s="231" t="s">
        <v>79</v>
      </c>
      <c r="C5" s="262" t="s">
        <v>25</v>
      </c>
      <c r="D5" s="262"/>
      <c r="E5" s="262"/>
      <c r="F5" s="262"/>
    </row>
    <row r="6" spans="1:6" ht="13.7" customHeight="1" x14ac:dyDescent="0.2">
      <c r="A6" s="234" t="s">
        <v>8</v>
      </c>
      <c r="B6" s="234">
        <v>2</v>
      </c>
      <c r="C6" s="267">
        <v>3</v>
      </c>
      <c r="D6" s="267"/>
      <c r="E6" s="267"/>
      <c r="F6" s="267"/>
    </row>
    <row r="7" spans="1:6" ht="14.45" customHeight="1" x14ac:dyDescent="0.2">
      <c r="A7" s="67" t="s">
        <v>35</v>
      </c>
      <c r="B7" s="233"/>
      <c r="C7" s="263" t="s">
        <v>0</v>
      </c>
      <c r="D7" s="263"/>
      <c r="E7" s="263"/>
      <c r="F7" s="263"/>
    </row>
    <row r="8" spans="1:6" ht="38.25" x14ac:dyDescent="0.2">
      <c r="A8" s="67" t="s">
        <v>36</v>
      </c>
      <c r="B8" s="171"/>
      <c r="C8" s="264"/>
      <c r="D8" s="264"/>
      <c r="E8" s="264"/>
      <c r="F8" s="264"/>
    </row>
    <row r="9" spans="1:6" ht="38.25" x14ac:dyDescent="0.2">
      <c r="A9" s="68" t="s">
        <v>37</v>
      </c>
      <c r="B9" s="172"/>
      <c r="C9" s="263">
        <v>100</v>
      </c>
      <c r="D9" s="263"/>
      <c r="E9" s="263"/>
      <c r="F9" s="263"/>
    </row>
    <row r="10" spans="1:6" ht="25.5" x14ac:dyDescent="0.2">
      <c r="A10" s="67" t="s">
        <v>38</v>
      </c>
      <c r="B10" s="232"/>
      <c r="C10" s="263"/>
      <c r="D10" s="263"/>
      <c r="E10" s="263"/>
      <c r="F10" s="263"/>
    </row>
    <row r="11" spans="1:6" x14ac:dyDescent="0.2">
      <c r="A11" s="68" t="s">
        <v>39</v>
      </c>
      <c r="B11" s="232">
        <v>100</v>
      </c>
      <c r="C11" s="263"/>
      <c r="D11" s="263"/>
      <c r="E11" s="263"/>
      <c r="F11" s="263"/>
    </row>
    <row r="12" spans="1:6" ht="38.25" x14ac:dyDescent="0.2">
      <c r="A12" s="68" t="s">
        <v>40</v>
      </c>
      <c r="B12" s="232">
        <v>100</v>
      </c>
      <c r="C12" s="263"/>
      <c r="D12" s="263"/>
      <c r="E12" s="263"/>
      <c r="F12" s="263"/>
    </row>
    <row r="13" spans="1:6" ht="25.5" x14ac:dyDescent="0.2">
      <c r="A13" s="67" t="s">
        <v>38</v>
      </c>
      <c r="B13" s="232"/>
      <c r="C13" s="263"/>
      <c r="D13" s="263"/>
      <c r="E13" s="263"/>
      <c r="F13" s="263"/>
    </row>
    <row r="14" spans="1:6" x14ac:dyDescent="0.2">
      <c r="A14" s="68" t="s">
        <v>41</v>
      </c>
      <c r="B14" s="232">
        <v>100</v>
      </c>
      <c r="C14" s="263"/>
      <c r="D14" s="263"/>
      <c r="E14" s="263"/>
      <c r="F14" s="263"/>
    </row>
    <row r="15" spans="1:6" ht="51" x14ac:dyDescent="0.2">
      <c r="A15" s="68" t="s">
        <v>42</v>
      </c>
      <c r="B15" s="232">
        <v>100</v>
      </c>
      <c r="C15" s="263"/>
      <c r="D15" s="263"/>
      <c r="E15" s="263"/>
      <c r="F15" s="263"/>
    </row>
    <row r="16" spans="1:6" ht="25.5" x14ac:dyDescent="0.2">
      <c r="A16" s="68" t="s">
        <v>43</v>
      </c>
      <c r="B16" s="232">
        <v>100</v>
      </c>
      <c r="C16" s="263"/>
      <c r="D16" s="263"/>
      <c r="E16" s="263"/>
      <c r="F16" s="263"/>
    </row>
    <row r="17" spans="1:6" x14ac:dyDescent="0.2">
      <c r="A17" s="68" t="s">
        <v>44</v>
      </c>
      <c r="B17" s="232">
        <v>100</v>
      </c>
      <c r="C17" s="263"/>
      <c r="D17" s="263"/>
      <c r="E17" s="263"/>
      <c r="F17" s="263"/>
    </row>
    <row r="18" spans="1:6" ht="25.5" x14ac:dyDescent="0.2">
      <c r="A18" s="67" t="s">
        <v>45</v>
      </c>
      <c r="B18" s="232"/>
      <c r="C18" s="263"/>
      <c r="D18" s="263"/>
      <c r="E18" s="263"/>
      <c r="F18" s="263"/>
    </row>
    <row r="19" spans="1:6" ht="25.5" x14ac:dyDescent="0.2">
      <c r="A19" s="68" t="s">
        <v>46</v>
      </c>
      <c r="B19" s="232">
        <v>100</v>
      </c>
      <c r="C19" s="263"/>
      <c r="D19" s="263"/>
      <c r="E19" s="263"/>
      <c r="F19" s="263"/>
    </row>
    <row r="20" spans="1:6" ht="25.5" x14ac:dyDescent="0.2">
      <c r="A20" s="68" t="s">
        <v>47</v>
      </c>
      <c r="B20" s="70"/>
      <c r="C20" s="268">
        <v>100</v>
      </c>
      <c r="D20" s="268"/>
      <c r="E20" s="268"/>
      <c r="F20" s="70"/>
    </row>
    <row r="21" spans="1:6" ht="106.5" customHeight="1" x14ac:dyDescent="0.2">
      <c r="A21" s="69" t="s">
        <v>48</v>
      </c>
      <c r="B21" s="235">
        <v>100</v>
      </c>
      <c r="C21" s="268"/>
      <c r="D21" s="268"/>
      <c r="E21" s="268"/>
      <c r="F21" s="70"/>
    </row>
    <row r="22" spans="1:6" ht="91.5" customHeight="1" x14ac:dyDescent="0.2">
      <c r="A22" s="69" t="s">
        <v>49</v>
      </c>
      <c r="B22" s="235">
        <v>100</v>
      </c>
      <c r="C22" s="269"/>
      <c r="D22" s="269"/>
      <c r="E22" s="269"/>
      <c r="F22" s="70"/>
    </row>
    <row r="23" spans="1:6" ht="89.25" x14ac:dyDescent="0.2">
      <c r="A23" s="69" t="s">
        <v>50</v>
      </c>
      <c r="B23" s="235"/>
      <c r="C23" s="269">
        <v>100</v>
      </c>
      <c r="D23" s="269"/>
      <c r="E23" s="269"/>
      <c r="F23" s="70"/>
    </row>
    <row r="24" spans="1:6" ht="38.25" x14ac:dyDescent="0.2">
      <c r="A24" s="68" t="s">
        <v>51</v>
      </c>
      <c r="B24" s="235">
        <v>100</v>
      </c>
      <c r="C24" s="269"/>
      <c r="D24" s="269"/>
      <c r="E24" s="269"/>
      <c r="F24" s="70"/>
    </row>
    <row r="25" spans="1:6" ht="25.5" x14ac:dyDescent="0.2">
      <c r="A25" s="68" t="s">
        <v>52</v>
      </c>
      <c r="B25" s="235"/>
      <c r="C25" s="269">
        <v>100</v>
      </c>
      <c r="D25" s="269"/>
      <c r="E25" s="269"/>
      <c r="F25" s="70"/>
    </row>
    <row r="26" spans="1:6" ht="25.5" x14ac:dyDescent="0.2">
      <c r="A26" s="68" t="s">
        <v>53</v>
      </c>
      <c r="B26" s="235">
        <v>100</v>
      </c>
      <c r="C26" s="269"/>
      <c r="D26" s="269"/>
      <c r="E26" s="269"/>
      <c r="F26" s="70"/>
    </row>
    <row r="27" spans="1:6" ht="25.5" x14ac:dyDescent="0.2">
      <c r="A27" s="68" t="s">
        <v>54</v>
      </c>
      <c r="B27" s="235"/>
      <c r="C27" s="269">
        <v>100</v>
      </c>
      <c r="D27" s="269"/>
      <c r="E27" s="269"/>
      <c r="F27" s="70"/>
    </row>
    <row r="28" spans="1:6" ht="38.25" x14ac:dyDescent="0.2">
      <c r="A28" s="68" t="s">
        <v>55</v>
      </c>
      <c r="B28" s="235">
        <v>100</v>
      </c>
      <c r="C28" s="269"/>
      <c r="D28" s="269"/>
      <c r="E28" s="269"/>
      <c r="F28" s="70"/>
    </row>
    <row r="29" spans="1:6" ht="38.25" x14ac:dyDescent="0.2">
      <c r="A29" s="68" t="s">
        <v>56</v>
      </c>
      <c r="B29" s="235"/>
      <c r="C29" s="269">
        <v>100</v>
      </c>
      <c r="D29" s="269"/>
      <c r="E29" s="269"/>
      <c r="F29" s="70"/>
    </row>
    <row r="30" spans="1:6" x14ac:dyDescent="0.2">
      <c r="A30" s="67" t="s">
        <v>57</v>
      </c>
      <c r="B30" s="235"/>
      <c r="C30" s="269"/>
      <c r="D30" s="269"/>
      <c r="E30" s="269"/>
      <c r="F30" s="70"/>
    </row>
    <row r="31" spans="1:6" ht="38.25" x14ac:dyDescent="0.2">
      <c r="A31" s="68" t="s">
        <v>58</v>
      </c>
      <c r="B31" s="235">
        <v>100</v>
      </c>
      <c r="C31" s="269"/>
      <c r="D31" s="269"/>
      <c r="E31" s="269"/>
      <c r="F31" s="70"/>
    </row>
    <row r="32" spans="1:6" ht="38.25" x14ac:dyDescent="0.2">
      <c r="A32" s="68" t="s">
        <v>59</v>
      </c>
      <c r="B32" s="235"/>
      <c r="C32" s="269">
        <v>100</v>
      </c>
      <c r="D32" s="269"/>
      <c r="E32" s="269"/>
      <c r="F32" s="70"/>
    </row>
    <row r="33" spans="1:6" x14ac:dyDescent="0.2">
      <c r="A33" s="67" t="s">
        <v>60</v>
      </c>
      <c r="B33" s="235"/>
      <c r="C33" s="269"/>
      <c r="D33" s="269"/>
      <c r="E33" s="269"/>
      <c r="F33" s="70"/>
    </row>
    <row r="34" spans="1:6" ht="51" x14ac:dyDescent="0.2">
      <c r="A34" s="68" t="s">
        <v>61</v>
      </c>
      <c r="B34" s="235">
        <v>100</v>
      </c>
      <c r="C34" s="269"/>
      <c r="D34" s="269"/>
      <c r="E34" s="269"/>
      <c r="F34" s="70"/>
    </row>
    <row r="35" spans="1:6" ht="51" x14ac:dyDescent="0.2">
      <c r="A35" s="68" t="s">
        <v>62</v>
      </c>
      <c r="B35" s="235"/>
      <c r="C35" s="269">
        <v>100</v>
      </c>
      <c r="D35" s="269"/>
      <c r="E35" s="269"/>
      <c r="F35" s="70"/>
    </row>
    <row r="36" spans="1:6" ht="51" x14ac:dyDescent="0.2">
      <c r="A36" s="68" t="s">
        <v>63</v>
      </c>
      <c r="B36" s="235">
        <v>100</v>
      </c>
      <c r="C36" s="269"/>
      <c r="D36" s="269"/>
      <c r="E36" s="269"/>
      <c r="F36" s="70"/>
    </row>
    <row r="37" spans="1:6" ht="51" x14ac:dyDescent="0.2">
      <c r="A37" s="68" t="s">
        <v>64</v>
      </c>
      <c r="B37" s="235"/>
      <c r="C37" s="269">
        <v>100</v>
      </c>
      <c r="D37" s="269"/>
      <c r="E37" s="269"/>
      <c r="F37" s="70"/>
    </row>
    <row r="38" spans="1:6" ht="51" x14ac:dyDescent="0.2">
      <c r="A38" s="68" t="s">
        <v>65</v>
      </c>
      <c r="B38" s="235">
        <v>100</v>
      </c>
      <c r="C38" s="269"/>
      <c r="D38" s="269"/>
      <c r="E38" s="269"/>
      <c r="F38" s="70"/>
    </row>
    <row r="39" spans="1:6" ht="51" x14ac:dyDescent="0.2">
      <c r="A39" s="68" t="s">
        <v>66</v>
      </c>
      <c r="B39" s="235"/>
      <c r="C39" s="269">
        <v>100</v>
      </c>
      <c r="D39" s="269"/>
      <c r="E39" s="269"/>
      <c r="F39" s="70"/>
    </row>
    <row r="40" spans="1:6" ht="76.5" x14ac:dyDescent="0.2">
      <c r="A40" s="68" t="s">
        <v>67</v>
      </c>
      <c r="B40" s="235">
        <v>100</v>
      </c>
      <c r="C40" s="269"/>
      <c r="D40" s="269"/>
      <c r="E40" s="269"/>
      <c r="F40" s="70"/>
    </row>
    <row r="41" spans="1:6" ht="76.5" x14ac:dyDescent="0.2">
      <c r="A41" s="68" t="s">
        <v>68</v>
      </c>
      <c r="B41" s="235"/>
      <c r="C41" s="269">
        <v>100</v>
      </c>
      <c r="D41" s="269"/>
      <c r="E41" s="269"/>
      <c r="F41" s="70"/>
    </row>
    <row r="42" spans="1:6" ht="38.25" x14ac:dyDescent="0.2">
      <c r="A42" s="68" t="s">
        <v>69</v>
      </c>
      <c r="B42" s="235">
        <v>100</v>
      </c>
      <c r="C42" s="269"/>
      <c r="D42" s="269"/>
      <c r="E42" s="269"/>
      <c r="F42" s="70"/>
    </row>
    <row r="43" spans="1:6" ht="38.25" x14ac:dyDescent="0.2">
      <c r="A43" s="68" t="s">
        <v>70</v>
      </c>
      <c r="B43" s="235"/>
      <c r="C43" s="269">
        <v>100</v>
      </c>
      <c r="D43" s="269"/>
      <c r="E43" s="269"/>
      <c r="F43" s="70"/>
    </row>
    <row r="44" spans="1:6" ht="25.5" x14ac:dyDescent="0.2">
      <c r="A44" s="68" t="s">
        <v>71</v>
      </c>
      <c r="B44" s="235">
        <v>100</v>
      </c>
      <c r="C44" s="269"/>
      <c r="D44" s="269"/>
      <c r="E44" s="269"/>
      <c r="F44" s="70"/>
    </row>
    <row r="45" spans="1:6" ht="25.5" x14ac:dyDescent="0.2">
      <c r="A45" s="68" t="s">
        <v>72</v>
      </c>
      <c r="B45" s="235"/>
      <c r="C45" s="269">
        <v>100</v>
      </c>
      <c r="D45" s="269"/>
      <c r="E45" s="269"/>
      <c r="F45" s="70"/>
    </row>
    <row r="46" spans="1:6" ht="63.75" x14ac:dyDescent="0.2">
      <c r="A46" s="68" t="s">
        <v>73</v>
      </c>
      <c r="B46" s="235">
        <v>100</v>
      </c>
      <c r="C46" s="269"/>
      <c r="D46" s="269"/>
      <c r="E46" s="269"/>
      <c r="F46" s="70"/>
    </row>
    <row r="47" spans="1:6" ht="63.75" x14ac:dyDescent="0.2">
      <c r="A47" s="68" t="s">
        <v>74</v>
      </c>
      <c r="B47" s="235"/>
      <c r="C47" s="269">
        <v>100</v>
      </c>
      <c r="D47" s="269"/>
      <c r="E47" s="269"/>
      <c r="F47" s="70"/>
    </row>
    <row r="48" spans="1:6" ht="25.5" x14ac:dyDescent="0.2">
      <c r="A48" s="68" t="s">
        <v>75</v>
      </c>
      <c r="B48" s="235">
        <v>100</v>
      </c>
      <c r="C48" s="269"/>
      <c r="D48" s="269"/>
      <c r="E48" s="269"/>
      <c r="F48" s="70"/>
    </row>
    <row r="49" spans="1:6" ht="25.5" x14ac:dyDescent="0.2">
      <c r="A49" s="68" t="s">
        <v>76</v>
      </c>
      <c r="B49" s="235"/>
      <c r="C49" s="269">
        <v>100</v>
      </c>
      <c r="D49" s="269"/>
      <c r="E49" s="269"/>
      <c r="F49" s="70"/>
    </row>
    <row r="50" spans="1:6" ht="25.5" x14ac:dyDescent="0.2">
      <c r="A50" s="68" t="s">
        <v>77</v>
      </c>
      <c r="B50" s="235">
        <v>100</v>
      </c>
      <c r="C50" s="269"/>
      <c r="D50" s="269"/>
      <c r="E50" s="269"/>
      <c r="F50" s="70"/>
    </row>
    <row r="51" spans="1:6" ht="25.5" x14ac:dyDescent="0.2">
      <c r="A51" s="68" t="s">
        <v>78</v>
      </c>
      <c r="B51" s="235"/>
      <c r="C51" s="269">
        <v>100</v>
      </c>
      <c r="D51" s="269"/>
      <c r="E51" s="269"/>
      <c r="F51" s="70"/>
    </row>
  </sheetData>
  <mergeCells count="52">
    <mergeCell ref="C50:E50"/>
    <mergeCell ref="C51:E51"/>
    <mergeCell ref="C45:E45"/>
    <mergeCell ref="C46:E46"/>
    <mergeCell ref="C47:E47"/>
    <mergeCell ref="C48:E48"/>
    <mergeCell ref="C49:E49"/>
    <mergeCell ref="C40:E40"/>
    <mergeCell ref="C41:E41"/>
    <mergeCell ref="C42:E42"/>
    <mergeCell ref="C43:E43"/>
    <mergeCell ref="C44:E44"/>
    <mergeCell ref="C35:E35"/>
    <mergeCell ref="C36:E36"/>
    <mergeCell ref="C37:E37"/>
    <mergeCell ref="C38:E38"/>
    <mergeCell ref="C39:E39"/>
    <mergeCell ref="C30:E30"/>
    <mergeCell ref="C31:E31"/>
    <mergeCell ref="C32:E32"/>
    <mergeCell ref="C33:E33"/>
    <mergeCell ref="C34:E34"/>
    <mergeCell ref="C25:E25"/>
    <mergeCell ref="C26:E26"/>
    <mergeCell ref="C27:E27"/>
    <mergeCell ref="C28:E28"/>
    <mergeCell ref="C29:E29"/>
    <mergeCell ref="C20:E20"/>
    <mergeCell ref="C21:E21"/>
    <mergeCell ref="C22:E22"/>
    <mergeCell ref="C23:E23"/>
    <mergeCell ref="C24:E24"/>
    <mergeCell ref="C19:F19"/>
    <mergeCell ref="B4:F4"/>
    <mergeCell ref="C5:F5"/>
    <mergeCell ref="C16:F16"/>
    <mergeCell ref="C17:F17"/>
    <mergeCell ref="C18:F18"/>
    <mergeCell ref="B1:F1"/>
    <mergeCell ref="A4:A5"/>
    <mergeCell ref="C13:F13"/>
    <mergeCell ref="C14:F14"/>
    <mergeCell ref="C15:F15"/>
    <mergeCell ref="C7:F7"/>
    <mergeCell ref="C8:F8"/>
    <mergeCell ref="C9:F9"/>
    <mergeCell ref="C10:F10"/>
    <mergeCell ref="C11:F11"/>
    <mergeCell ref="C12:F12"/>
    <mergeCell ref="A2:F2"/>
    <mergeCell ref="C3:F3"/>
    <mergeCell ref="C6:F6"/>
  </mergeCells>
  <pageMargins left="0.7" right="0.7" top="0.75" bottom="0.75" header="0.3" footer="0.3"/>
  <pageSetup paperSize="9" scale="9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SheetLayoutView="100" workbookViewId="0">
      <selection activeCell="I12" sqref="I12"/>
    </sheetView>
  </sheetViews>
  <sheetFormatPr defaultRowHeight="15.75" x14ac:dyDescent="0.2"/>
  <cols>
    <col min="1" max="1" width="24.33203125" style="12" customWidth="1"/>
    <col min="2" max="2" width="66.83203125" style="15" customWidth="1"/>
    <col min="3" max="4" width="14.5" style="15" customWidth="1"/>
    <col min="5" max="5" width="15.1640625" style="13" customWidth="1"/>
    <col min="6" max="6" width="27.6640625" style="179" customWidth="1"/>
    <col min="7" max="7" width="23" style="13" customWidth="1"/>
    <col min="8" max="8" width="17" style="14" customWidth="1"/>
    <col min="9" max="9" width="13.83203125" style="15" bestFit="1" customWidth="1"/>
    <col min="10" max="10" width="12.5" style="15" bestFit="1" customWidth="1"/>
    <col min="11" max="16384" width="9.33203125" style="15"/>
  </cols>
  <sheetData>
    <row r="1" spans="1:9" x14ac:dyDescent="0.25">
      <c r="B1" s="11"/>
      <c r="C1" s="273" t="s">
        <v>510</v>
      </c>
      <c r="D1" s="274"/>
      <c r="E1" s="274"/>
      <c r="F1" s="178"/>
    </row>
    <row r="2" spans="1:9" x14ac:dyDescent="0.25">
      <c r="B2" s="11"/>
      <c r="C2" s="274"/>
      <c r="D2" s="274"/>
      <c r="E2" s="274"/>
      <c r="F2" s="178"/>
    </row>
    <row r="3" spans="1:9" x14ac:dyDescent="0.25">
      <c r="B3" s="11"/>
      <c r="C3" s="274"/>
      <c r="D3" s="274"/>
      <c r="E3" s="274"/>
      <c r="F3" s="178"/>
    </row>
    <row r="4" spans="1:9" ht="33.75" customHeight="1" x14ac:dyDescent="0.25">
      <c r="B4" s="11"/>
      <c r="C4" s="274"/>
      <c r="D4" s="274"/>
      <c r="E4" s="274"/>
      <c r="F4" s="174">
        <v>54326.7</v>
      </c>
    </row>
    <row r="5" spans="1:9" ht="12.75" customHeight="1" x14ac:dyDescent="0.2">
      <c r="C5" s="274"/>
      <c r="D5" s="274"/>
      <c r="E5" s="274"/>
      <c r="F5" s="178"/>
    </row>
    <row r="6" spans="1:9" ht="49.5" customHeight="1" x14ac:dyDescent="0.2">
      <c r="A6" s="270" t="s">
        <v>511</v>
      </c>
      <c r="B6" s="270"/>
      <c r="C6" s="270"/>
      <c r="D6" s="270"/>
      <c r="E6" s="270"/>
      <c r="F6" s="174"/>
    </row>
    <row r="7" spans="1:9" x14ac:dyDescent="0.2">
      <c r="A7" s="16"/>
      <c r="B7" s="17"/>
      <c r="C7" s="17"/>
      <c r="D7" s="17"/>
      <c r="E7" s="18" t="s">
        <v>1</v>
      </c>
    </row>
    <row r="8" spans="1:9" s="21" customFormat="1" x14ac:dyDescent="0.2">
      <c r="A8" s="271" t="s">
        <v>28</v>
      </c>
      <c r="B8" s="271" t="s">
        <v>2</v>
      </c>
      <c r="C8" s="272" t="s">
        <v>7</v>
      </c>
      <c r="D8" s="272"/>
      <c r="E8" s="272"/>
      <c r="F8" s="175"/>
      <c r="G8" s="19" t="s">
        <v>119</v>
      </c>
      <c r="H8" s="20"/>
    </row>
    <row r="9" spans="1:9" s="21" customFormat="1" ht="16.5" customHeight="1" x14ac:dyDescent="0.2">
      <c r="A9" s="271"/>
      <c r="B9" s="271"/>
      <c r="C9" s="246" t="s">
        <v>420</v>
      </c>
      <c r="D9" s="246" t="s">
        <v>496</v>
      </c>
      <c r="E9" s="236" t="s">
        <v>512</v>
      </c>
      <c r="F9" s="175"/>
      <c r="G9" s="97">
        <v>2025</v>
      </c>
      <c r="H9" s="97">
        <v>2026</v>
      </c>
      <c r="I9" s="97">
        <v>2026</v>
      </c>
    </row>
    <row r="10" spans="1:9" s="23" customFormat="1" x14ac:dyDescent="0.2">
      <c r="A10" s="22">
        <v>1</v>
      </c>
      <c r="B10" s="22">
        <v>2</v>
      </c>
      <c r="C10" s="22" t="s">
        <v>10</v>
      </c>
      <c r="D10" s="22" t="s">
        <v>11</v>
      </c>
      <c r="E10" s="22" t="s">
        <v>12</v>
      </c>
      <c r="F10" s="176"/>
      <c r="G10" s="19">
        <v>61995.9</v>
      </c>
      <c r="H10" s="161">
        <v>65355.7</v>
      </c>
      <c r="I10" s="241">
        <v>70589.399999999994</v>
      </c>
    </row>
    <row r="11" spans="1:9" s="27" customFormat="1" x14ac:dyDescent="0.2">
      <c r="A11" s="71" t="s">
        <v>80</v>
      </c>
      <c r="B11" s="79" t="s">
        <v>98</v>
      </c>
      <c r="C11" s="65">
        <f>C12+C59</f>
        <v>214697</v>
      </c>
      <c r="D11" s="65">
        <f t="shared" ref="D11:E11" si="0">D12</f>
        <v>187220.8</v>
      </c>
      <c r="E11" s="65">
        <f t="shared" si="0"/>
        <v>198717.9</v>
      </c>
      <c r="F11" s="177"/>
      <c r="G11" s="25">
        <f>G10+C11</f>
        <v>276692.90000000002</v>
      </c>
      <c r="H11" s="25">
        <f>H10+D11</f>
        <v>252576.5</v>
      </c>
      <c r="I11" s="25">
        <f>I10+E11</f>
        <v>269307.3</v>
      </c>
    </row>
    <row r="12" spans="1:9" s="27" customFormat="1" ht="25.5" x14ac:dyDescent="0.2">
      <c r="A12" s="71" t="s">
        <v>81</v>
      </c>
      <c r="B12" s="80" t="s">
        <v>99</v>
      </c>
      <c r="C12" s="65">
        <f>C13+C18+C27+C50</f>
        <v>214697</v>
      </c>
      <c r="D12" s="65">
        <f>D13+D18+D27+D50</f>
        <v>187220.8</v>
      </c>
      <c r="E12" s="65">
        <f>E13+E18+E27+E50</f>
        <v>198717.9</v>
      </c>
      <c r="F12" s="177"/>
      <c r="G12" s="25">
        <f>G11-'Приложение 3'!J7</f>
        <v>2133.6000000000349</v>
      </c>
      <c r="H12" s="25">
        <f>H11-'Приложение 3'!K7</f>
        <v>2913.1000000000058</v>
      </c>
      <c r="I12" s="25">
        <f>I11-'Приложение 3'!L7</f>
        <v>3652.5999999999767</v>
      </c>
    </row>
    <row r="13" spans="1:9" s="27" customFormat="1" x14ac:dyDescent="0.2">
      <c r="A13" s="72" t="s">
        <v>82</v>
      </c>
      <c r="B13" s="96" t="s">
        <v>100</v>
      </c>
      <c r="C13" s="65">
        <f>C14+C16</f>
        <v>85085.3</v>
      </c>
      <c r="D13" s="65">
        <f t="shared" ref="D13:E13" si="1">D14+D16</f>
        <v>55870.3</v>
      </c>
      <c r="E13" s="65">
        <f t="shared" si="1"/>
        <v>60755.8</v>
      </c>
      <c r="F13" s="177"/>
      <c r="G13" s="25"/>
      <c r="H13" s="26"/>
    </row>
    <row r="14" spans="1:9" s="27" customFormat="1" x14ac:dyDescent="0.2">
      <c r="A14" s="72" t="s">
        <v>83</v>
      </c>
      <c r="B14" s="83" t="s">
        <v>101</v>
      </c>
      <c r="C14" s="65">
        <f>C15</f>
        <v>85085.3</v>
      </c>
      <c r="D14" s="65">
        <f t="shared" ref="D14:E16" si="2">D15</f>
        <v>55870.3</v>
      </c>
      <c r="E14" s="65">
        <f t="shared" si="2"/>
        <v>60755.8</v>
      </c>
      <c r="F14" s="177"/>
      <c r="G14" s="25"/>
      <c r="H14" s="26"/>
    </row>
    <row r="15" spans="1:9" s="27" customFormat="1" ht="36.75" customHeight="1" x14ac:dyDescent="0.2">
      <c r="A15" s="73" t="s">
        <v>84</v>
      </c>
      <c r="B15" s="242" t="s">
        <v>102</v>
      </c>
      <c r="C15" s="28">
        <v>85085.3</v>
      </c>
      <c r="D15" s="28">
        <v>55870.3</v>
      </c>
      <c r="E15" s="28">
        <v>60755.8</v>
      </c>
      <c r="F15" s="19"/>
      <c r="G15" s="25"/>
      <c r="H15" s="26" t="s">
        <v>417</v>
      </c>
    </row>
    <row r="16" spans="1:9" s="27" customFormat="1" ht="28.5" hidden="1" customHeight="1" x14ac:dyDescent="0.2">
      <c r="A16" s="72" t="s">
        <v>434</v>
      </c>
      <c r="B16" s="243" t="s">
        <v>435</v>
      </c>
      <c r="C16" s="65">
        <f>C17</f>
        <v>0</v>
      </c>
      <c r="D16" s="65">
        <f t="shared" si="2"/>
        <v>0</v>
      </c>
      <c r="E16" s="65">
        <f t="shared" si="2"/>
        <v>0</v>
      </c>
      <c r="F16" s="19"/>
      <c r="G16" s="25"/>
      <c r="H16" s="26"/>
    </row>
    <row r="17" spans="1:8" s="27" customFormat="1" ht="25.5" hidden="1" customHeight="1" x14ac:dyDescent="0.2">
      <c r="A17" s="73" t="s">
        <v>436</v>
      </c>
      <c r="B17" s="107" t="s">
        <v>437</v>
      </c>
      <c r="C17" s="28">
        <v>0</v>
      </c>
      <c r="D17" s="28">
        <v>0</v>
      </c>
      <c r="E17" s="28">
        <v>0</v>
      </c>
      <c r="F17" s="19"/>
      <c r="G17" s="25">
        <f>D18+D27+D50</f>
        <v>131350.5</v>
      </c>
      <c r="H17" s="26">
        <f>E18+E27+E50</f>
        <v>137962.1</v>
      </c>
    </row>
    <row r="18" spans="1:8" s="27" customFormat="1" ht="28.5" customHeight="1" x14ac:dyDescent="0.2">
      <c r="A18" s="71" t="s">
        <v>85</v>
      </c>
      <c r="B18" s="83" t="s">
        <v>480</v>
      </c>
      <c r="C18" s="65">
        <f>C19+C23+C25+C21</f>
        <v>258.8</v>
      </c>
      <c r="D18" s="65">
        <f t="shared" ref="D18:E18" si="3">D19+D23+D25+D21</f>
        <v>139.1</v>
      </c>
      <c r="E18" s="65">
        <f t="shared" si="3"/>
        <v>139.1</v>
      </c>
      <c r="F18" s="177"/>
      <c r="G18" s="25"/>
      <c r="H18" s="26"/>
    </row>
    <row r="19" spans="1:8" s="27" customFormat="1" ht="39" customHeight="1" x14ac:dyDescent="0.2">
      <c r="A19" s="74" t="s">
        <v>86</v>
      </c>
      <c r="B19" s="84" t="s">
        <v>478</v>
      </c>
      <c r="C19" s="65">
        <f>C20</f>
        <v>139.1</v>
      </c>
      <c r="D19" s="65">
        <f t="shared" ref="D19:E19" si="4">D20</f>
        <v>139.1</v>
      </c>
      <c r="E19" s="65">
        <f t="shared" si="4"/>
        <v>139.1</v>
      </c>
      <c r="F19" s="177"/>
      <c r="G19" s="25"/>
      <c r="H19" s="26"/>
    </row>
    <row r="20" spans="1:8" s="27" customFormat="1" ht="49.5" customHeight="1" x14ac:dyDescent="0.2">
      <c r="A20" s="75" t="s">
        <v>87</v>
      </c>
      <c r="B20" s="82" t="s">
        <v>103</v>
      </c>
      <c r="C20" s="28">
        <v>139.1</v>
      </c>
      <c r="D20" s="28">
        <v>139.1</v>
      </c>
      <c r="E20" s="28">
        <v>139.1</v>
      </c>
      <c r="F20" s="177"/>
      <c r="G20" s="25"/>
      <c r="H20" s="26"/>
    </row>
    <row r="21" spans="1:8" s="27" customFormat="1" ht="45.75" customHeight="1" x14ac:dyDescent="0.2">
      <c r="A21" s="74" t="s">
        <v>438</v>
      </c>
      <c r="B21" s="85" t="s">
        <v>513</v>
      </c>
      <c r="C21" s="65">
        <f>C22</f>
        <v>119.7</v>
      </c>
      <c r="D21" s="65">
        <f t="shared" ref="D21:E23" si="5">D22</f>
        <v>0</v>
      </c>
      <c r="E21" s="65">
        <f t="shared" si="5"/>
        <v>0</v>
      </c>
      <c r="F21" s="177"/>
      <c r="G21" s="25"/>
      <c r="H21" s="26"/>
    </row>
    <row r="22" spans="1:8" s="27" customFormat="1" ht="36.75" customHeight="1" x14ac:dyDescent="0.2">
      <c r="A22" s="75" t="s">
        <v>439</v>
      </c>
      <c r="B22" s="86" t="s">
        <v>514</v>
      </c>
      <c r="C22" s="28">
        <v>119.7</v>
      </c>
      <c r="D22" s="28">
        <v>0</v>
      </c>
      <c r="E22" s="28">
        <v>0</v>
      </c>
      <c r="F22" s="177"/>
      <c r="G22" s="25"/>
      <c r="H22" s="26"/>
    </row>
    <row r="23" spans="1:8" s="27" customFormat="1" ht="1.5" hidden="1" customHeight="1" x14ac:dyDescent="0.2">
      <c r="A23" s="74" t="s">
        <v>441</v>
      </c>
      <c r="B23" s="85" t="s">
        <v>443</v>
      </c>
      <c r="C23" s="65">
        <f>C24</f>
        <v>0</v>
      </c>
      <c r="D23" s="65">
        <f t="shared" si="5"/>
        <v>0</v>
      </c>
      <c r="E23" s="65">
        <f t="shared" si="5"/>
        <v>0</v>
      </c>
      <c r="F23" s="177"/>
      <c r="G23" s="25"/>
      <c r="H23" s="26"/>
    </row>
    <row r="24" spans="1:8" s="27" customFormat="1" ht="0.75" hidden="1" customHeight="1" x14ac:dyDescent="0.2">
      <c r="A24" s="75" t="s">
        <v>442</v>
      </c>
      <c r="B24" s="86" t="s">
        <v>479</v>
      </c>
      <c r="C24" s="28"/>
      <c r="D24" s="28">
        <v>0</v>
      </c>
      <c r="E24" s="28">
        <v>0</v>
      </c>
      <c r="F24" s="177"/>
      <c r="G24" s="25"/>
      <c r="H24" s="26"/>
    </row>
    <row r="25" spans="1:8" s="27" customFormat="1" ht="14.25" hidden="1" customHeight="1" x14ac:dyDescent="0.2">
      <c r="A25" s="74" t="s">
        <v>444</v>
      </c>
      <c r="B25" s="85" t="s">
        <v>446</v>
      </c>
      <c r="C25" s="65">
        <f>C26</f>
        <v>0</v>
      </c>
      <c r="D25" s="65">
        <f t="shared" ref="D25:E25" si="6">D26</f>
        <v>0</v>
      </c>
      <c r="E25" s="65">
        <f t="shared" si="6"/>
        <v>0</v>
      </c>
      <c r="F25" s="177"/>
      <c r="G25" s="25"/>
      <c r="H25" s="26"/>
    </row>
    <row r="26" spans="1:8" s="27" customFormat="1" ht="15" hidden="1" customHeight="1" x14ac:dyDescent="0.2">
      <c r="A26" s="247" t="s">
        <v>445</v>
      </c>
      <c r="B26" s="260" t="s">
        <v>447</v>
      </c>
      <c r="C26" s="28">
        <v>0</v>
      </c>
      <c r="D26" s="28">
        <v>0</v>
      </c>
      <c r="E26" s="28">
        <v>0</v>
      </c>
      <c r="F26" s="177"/>
      <c r="G26" s="25"/>
      <c r="H26" s="26"/>
    </row>
    <row r="27" spans="1:8" ht="16.5" customHeight="1" x14ac:dyDescent="0.2">
      <c r="A27" s="71" t="s">
        <v>88</v>
      </c>
      <c r="B27" s="87" t="s">
        <v>104</v>
      </c>
      <c r="C27" s="95">
        <f>C28+C42+C44+C46+C48</f>
        <v>129352.89999999998</v>
      </c>
      <c r="D27" s="95">
        <f t="shared" ref="D27:E27" si="7">D28+D42+D44+D46+D48</f>
        <v>131211.4</v>
      </c>
      <c r="E27" s="95">
        <f t="shared" si="7"/>
        <v>137823</v>
      </c>
      <c r="F27" s="175"/>
    </row>
    <row r="28" spans="1:8" ht="24.75" customHeight="1" x14ac:dyDescent="0.2">
      <c r="A28" s="76" t="s">
        <v>89</v>
      </c>
      <c r="B28" s="88" t="s">
        <v>105</v>
      </c>
      <c r="C28" s="95">
        <f>C30+C31+C32+C33+C34+C35+C36+C38+C39+C40+C41+C37</f>
        <v>120684.09999999998</v>
      </c>
      <c r="D28" s="95">
        <f>D30+D31+D32+D33+D34+D35+D36+D38+D39+D40+D41+D37</f>
        <v>119742.79999999999</v>
      </c>
      <c r="E28" s="95">
        <f>E30+E31+E32+E33+E34+E35+E36+E38+E39+E40+E41+E37</f>
        <v>126329.49999999999</v>
      </c>
      <c r="F28" s="175"/>
    </row>
    <row r="29" spans="1:8" ht="25.5" customHeight="1" x14ac:dyDescent="0.2">
      <c r="A29" s="248" t="s">
        <v>90</v>
      </c>
      <c r="B29" s="249" t="s">
        <v>481</v>
      </c>
      <c r="C29" s="250">
        <f>C30+C31+C32+C33+C34+C35+C36+C38+C40+C41+C39</f>
        <v>120684.09999999998</v>
      </c>
      <c r="D29" s="250">
        <f t="shared" ref="D29:E29" si="8">D30+D31+D32+D33+D34+D35+D36+D38+D40+D41+D39</f>
        <v>119742.79999999999</v>
      </c>
      <c r="E29" s="250">
        <f t="shared" si="8"/>
        <v>126329.49999999999</v>
      </c>
      <c r="F29" s="175"/>
    </row>
    <row r="30" spans="1:8" ht="81.75" customHeight="1" x14ac:dyDescent="0.2">
      <c r="A30" s="78" t="s">
        <v>90</v>
      </c>
      <c r="B30" s="90" t="s">
        <v>110</v>
      </c>
      <c r="C30" s="94">
        <v>3.1</v>
      </c>
      <c r="D30" s="94">
        <v>3.2</v>
      </c>
      <c r="E30" s="94">
        <v>3.3</v>
      </c>
      <c r="F30" s="175"/>
    </row>
    <row r="31" spans="1:8" ht="38.25" x14ac:dyDescent="0.2">
      <c r="A31" s="78" t="s">
        <v>90</v>
      </c>
      <c r="B31" s="90" t="s">
        <v>111</v>
      </c>
      <c r="C31" s="94">
        <v>1016.7</v>
      </c>
      <c r="D31" s="94">
        <v>1016.7</v>
      </c>
      <c r="E31" s="94">
        <v>1016.7</v>
      </c>
      <c r="F31" s="175"/>
    </row>
    <row r="32" spans="1:8" ht="51" x14ac:dyDescent="0.2">
      <c r="A32" s="78" t="s">
        <v>90</v>
      </c>
      <c r="B32" s="90" t="s">
        <v>112</v>
      </c>
      <c r="C32" s="94">
        <v>161.6</v>
      </c>
      <c r="D32" s="94">
        <v>168.1</v>
      </c>
      <c r="E32" s="94">
        <v>174.8</v>
      </c>
      <c r="F32" s="175"/>
    </row>
    <row r="33" spans="1:6" ht="89.25" x14ac:dyDescent="0.2">
      <c r="A33" s="78" t="s">
        <v>90</v>
      </c>
      <c r="B33" s="90" t="s">
        <v>113</v>
      </c>
      <c r="C33" s="94">
        <v>185.9</v>
      </c>
      <c r="D33" s="94">
        <v>193.4</v>
      </c>
      <c r="E33" s="94">
        <v>201.1</v>
      </c>
      <c r="F33" s="175" t="s">
        <v>417</v>
      </c>
    </row>
    <row r="34" spans="1:6" ht="127.5" x14ac:dyDescent="0.2">
      <c r="A34" s="78" t="s">
        <v>90</v>
      </c>
      <c r="B34" s="90" t="s">
        <v>114</v>
      </c>
      <c r="C34" s="94">
        <v>91592.4</v>
      </c>
      <c r="D34" s="94">
        <v>87829.2</v>
      </c>
      <c r="E34" s="94">
        <v>92872.9</v>
      </c>
      <c r="F34" s="175"/>
    </row>
    <row r="35" spans="1:6" ht="114.75" x14ac:dyDescent="0.2">
      <c r="A35" s="78" t="s">
        <v>90</v>
      </c>
      <c r="B35" s="90" t="s">
        <v>115</v>
      </c>
      <c r="C35" s="94">
        <v>24002.6</v>
      </c>
      <c r="D35" s="94">
        <v>26521.1</v>
      </c>
      <c r="E35" s="94">
        <v>27762.1</v>
      </c>
      <c r="F35" s="175"/>
    </row>
    <row r="36" spans="1:6" ht="63.75" x14ac:dyDescent="0.2">
      <c r="A36" s="78" t="s">
        <v>90</v>
      </c>
      <c r="B36" s="90" t="s">
        <v>116</v>
      </c>
      <c r="C36" s="94">
        <v>2985.4</v>
      </c>
      <c r="D36" s="94">
        <v>3105.1</v>
      </c>
      <c r="E36" s="94">
        <v>3229.9</v>
      </c>
      <c r="F36" s="175"/>
    </row>
    <row r="37" spans="1:6" ht="82.5" customHeight="1" x14ac:dyDescent="0.2">
      <c r="A37" s="78" t="s">
        <v>90</v>
      </c>
      <c r="B37" s="90" t="s">
        <v>440</v>
      </c>
      <c r="C37" s="94"/>
      <c r="D37" s="94"/>
      <c r="E37" s="94"/>
      <c r="F37" s="175"/>
    </row>
    <row r="38" spans="1:6" ht="141.75" customHeight="1" x14ac:dyDescent="0.2">
      <c r="A38" s="78" t="s">
        <v>90</v>
      </c>
      <c r="B38" s="90" t="s">
        <v>418</v>
      </c>
      <c r="C38" s="94">
        <v>217.3</v>
      </c>
      <c r="D38" s="94">
        <v>337.8</v>
      </c>
      <c r="E38" s="94">
        <v>450.3</v>
      </c>
      <c r="F38" s="175"/>
    </row>
    <row r="39" spans="1:6" ht="145.5" customHeight="1" x14ac:dyDescent="0.2">
      <c r="A39" s="78" t="s">
        <v>90</v>
      </c>
      <c r="B39" s="90" t="s">
        <v>419</v>
      </c>
      <c r="C39" s="94">
        <v>350.7</v>
      </c>
      <c r="D39" s="94">
        <v>347.9</v>
      </c>
      <c r="E39" s="94">
        <v>346.6</v>
      </c>
      <c r="F39" s="175"/>
    </row>
    <row r="40" spans="1:6" ht="178.5" x14ac:dyDescent="0.2">
      <c r="A40" s="78" t="s">
        <v>90</v>
      </c>
      <c r="B40" s="90" t="s">
        <v>117</v>
      </c>
      <c r="C40" s="94">
        <v>20.9</v>
      </c>
      <c r="D40" s="94">
        <v>82.6</v>
      </c>
      <c r="E40" s="94">
        <v>143.9</v>
      </c>
      <c r="F40" s="175"/>
    </row>
    <row r="41" spans="1:6" ht="51" x14ac:dyDescent="0.2">
      <c r="A41" s="78" t="s">
        <v>90</v>
      </c>
      <c r="B41" s="90" t="s">
        <v>118</v>
      </c>
      <c r="C41" s="94">
        <v>147.5</v>
      </c>
      <c r="D41" s="94">
        <v>137.69999999999999</v>
      </c>
      <c r="E41" s="94">
        <v>127.9</v>
      </c>
      <c r="F41" s="175"/>
    </row>
    <row r="42" spans="1:6" ht="42" customHeight="1" x14ac:dyDescent="0.2">
      <c r="A42" s="76" t="s">
        <v>91</v>
      </c>
      <c r="B42" s="91" t="s">
        <v>431</v>
      </c>
      <c r="C42" s="95">
        <f>C43</f>
        <v>2770.3</v>
      </c>
      <c r="D42" s="95">
        <f t="shared" ref="D42:E42" si="9">D43</f>
        <v>2838.6</v>
      </c>
      <c r="E42" s="95">
        <f t="shared" si="9"/>
        <v>2838.8</v>
      </c>
      <c r="F42" s="175"/>
    </row>
    <row r="43" spans="1:6" ht="51" x14ac:dyDescent="0.2">
      <c r="A43" s="77" t="s">
        <v>92</v>
      </c>
      <c r="B43" s="93" t="s">
        <v>432</v>
      </c>
      <c r="C43" s="94">
        <v>2770.3</v>
      </c>
      <c r="D43" s="94">
        <v>2838.6</v>
      </c>
      <c r="E43" s="94">
        <v>2838.8</v>
      </c>
      <c r="F43" s="175"/>
    </row>
    <row r="44" spans="1:6" ht="51" x14ac:dyDescent="0.2">
      <c r="A44" s="76" t="s">
        <v>93</v>
      </c>
      <c r="B44" s="89" t="s">
        <v>106</v>
      </c>
      <c r="C44" s="95">
        <f>C45</f>
        <v>5415.3</v>
      </c>
      <c r="D44" s="95">
        <f t="shared" ref="D44:E44" si="10">D45</f>
        <v>8125</v>
      </c>
      <c r="E44" s="95">
        <f t="shared" si="10"/>
        <v>8127.1</v>
      </c>
      <c r="F44" s="175"/>
    </row>
    <row r="45" spans="1:6" ht="51" x14ac:dyDescent="0.2">
      <c r="A45" s="77" t="s">
        <v>94</v>
      </c>
      <c r="B45" s="93" t="s">
        <v>107</v>
      </c>
      <c r="C45" s="94">
        <v>5415.3</v>
      </c>
      <c r="D45" s="94">
        <v>8125</v>
      </c>
      <c r="E45" s="94">
        <v>8127.1</v>
      </c>
      <c r="F45" s="175"/>
    </row>
    <row r="46" spans="1:6" ht="25.5" x14ac:dyDescent="0.2">
      <c r="A46" s="72" t="s">
        <v>95</v>
      </c>
      <c r="B46" s="92" t="s">
        <v>108</v>
      </c>
      <c r="C46" s="95">
        <f>C47</f>
        <v>0</v>
      </c>
      <c r="D46" s="95">
        <f t="shared" ref="D46:E48" si="11">D47</f>
        <v>0</v>
      </c>
      <c r="E46" s="95">
        <f t="shared" si="11"/>
        <v>0</v>
      </c>
      <c r="F46" s="175"/>
    </row>
    <row r="47" spans="1:6" ht="25.5" x14ac:dyDescent="0.2">
      <c r="A47" s="73" t="s">
        <v>96</v>
      </c>
      <c r="B47" s="90" t="s">
        <v>482</v>
      </c>
      <c r="C47" s="94"/>
      <c r="D47" s="94"/>
      <c r="E47" s="94"/>
      <c r="F47" s="175"/>
    </row>
    <row r="48" spans="1:6" x14ac:dyDescent="0.2">
      <c r="A48" s="72" t="s">
        <v>401</v>
      </c>
      <c r="B48" s="92" t="s">
        <v>400</v>
      </c>
      <c r="C48" s="95">
        <f>C49</f>
        <v>483.2</v>
      </c>
      <c r="D48" s="95">
        <f t="shared" si="11"/>
        <v>505</v>
      </c>
      <c r="E48" s="95">
        <f t="shared" si="11"/>
        <v>527.6</v>
      </c>
      <c r="F48" s="175"/>
    </row>
    <row r="49" spans="1:6" x14ac:dyDescent="0.2">
      <c r="A49" s="73" t="s">
        <v>402</v>
      </c>
      <c r="B49" s="90" t="s">
        <v>403</v>
      </c>
      <c r="C49" s="94">
        <v>483.2</v>
      </c>
      <c r="D49" s="94">
        <v>505</v>
      </c>
      <c r="E49" s="94">
        <v>527.6</v>
      </c>
      <c r="F49" s="175"/>
    </row>
    <row r="50" spans="1:6" x14ac:dyDescent="0.2">
      <c r="A50" s="71" t="s">
        <v>97</v>
      </c>
      <c r="B50" s="92" t="s">
        <v>109</v>
      </c>
      <c r="C50" s="95">
        <f>C53+C51+C57+C55</f>
        <v>0</v>
      </c>
      <c r="D50" s="95">
        <f>D53+D51+D57+D55</f>
        <v>0</v>
      </c>
      <c r="E50" s="95">
        <f t="shared" ref="E50" si="12">E53+E51+E57+E55</f>
        <v>0</v>
      </c>
      <c r="F50" s="175"/>
    </row>
    <row r="51" spans="1:6" ht="63.75" x14ac:dyDescent="0.2">
      <c r="A51" s="71" t="s">
        <v>463</v>
      </c>
      <c r="B51" s="92" t="s">
        <v>465</v>
      </c>
      <c r="C51" s="95">
        <f>C52</f>
        <v>0</v>
      </c>
      <c r="D51" s="95">
        <f t="shared" ref="D51:E57" si="13">D52</f>
        <v>0</v>
      </c>
      <c r="E51" s="95">
        <f t="shared" si="13"/>
        <v>0</v>
      </c>
      <c r="F51" s="175"/>
    </row>
    <row r="52" spans="1:6" ht="69" customHeight="1" x14ac:dyDescent="0.2">
      <c r="A52" s="212" t="s">
        <v>464</v>
      </c>
      <c r="B52" s="90" t="s">
        <v>483</v>
      </c>
      <c r="C52" s="94">
        <v>0</v>
      </c>
      <c r="D52" s="94">
        <v>0</v>
      </c>
      <c r="E52" s="94">
        <v>0</v>
      </c>
      <c r="F52" s="175"/>
    </row>
    <row r="53" spans="1:6" ht="89.25" x14ac:dyDescent="0.2">
      <c r="A53" s="71" t="s">
        <v>415</v>
      </c>
      <c r="B53" s="92" t="s">
        <v>484</v>
      </c>
      <c r="C53" s="95">
        <f>C54</f>
        <v>0</v>
      </c>
      <c r="D53" s="95">
        <f t="shared" si="13"/>
        <v>0</v>
      </c>
      <c r="E53" s="95">
        <f t="shared" si="13"/>
        <v>0</v>
      </c>
      <c r="F53" s="175"/>
    </row>
    <row r="54" spans="1:6" ht="102" x14ac:dyDescent="0.2">
      <c r="A54" s="212" t="s">
        <v>416</v>
      </c>
      <c r="B54" s="90" t="s">
        <v>485</v>
      </c>
      <c r="C54" s="94">
        <v>0</v>
      </c>
      <c r="D54" s="94">
        <v>0</v>
      </c>
      <c r="E54" s="94">
        <v>0</v>
      </c>
      <c r="F54" s="175"/>
    </row>
    <row r="55" spans="1:6" ht="33" hidden="1" customHeight="1" x14ac:dyDescent="0.2">
      <c r="A55" s="71" t="s">
        <v>486</v>
      </c>
      <c r="B55" s="92" t="s">
        <v>488</v>
      </c>
      <c r="C55" s="95">
        <f>C56</f>
        <v>0</v>
      </c>
      <c r="D55" s="95">
        <f t="shared" si="13"/>
        <v>0</v>
      </c>
      <c r="E55" s="95">
        <f t="shared" si="13"/>
        <v>0</v>
      </c>
      <c r="F55" s="175"/>
    </row>
    <row r="56" spans="1:6" ht="42" hidden="1" customHeight="1" x14ac:dyDescent="0.2">
      <c r="A56" s="212" t="s">
        <v>487</v>
      </c>
      <c r="B56" s="90" t="s">
        <v>489</v>
      </c>
      <c r="C56" s="94">
        <v>0</v>
      </c>
      <c r="D56" s="94">
        <v>0</v>
      </c>
      <c r="E56" s="94">
        <v>0</v>
      </c>
      <c r="F56" s="175"/>
    </row>
    <row r="57" spans="1:6" ht="19.5" hidden="1" customHeight="1" x14ac:dyDescent="0.2">
      <c r="A57" s="71" t="s">
        <v>468</v>
      </c>
      <c r="B57" s="92" t="s">
        <v>470</v>
      </c>
      <c r="C57" s="95">
        <f>C58</f>
        <v>0</v>
      </c>
      <c r="D57" s="95">
        <f t="shared" si="13"/>
        <v>0</v>
      </c>
      <c r="E57" s="95">
        <f t="shared" si="13"/>
        <v>0</v>
      </c>
    </row>
    <row r="58" spans="1:6" ht="30.75" hidden="1" customHeight="1" x14ac:dyDescent="0.2">
      <c r="A58" s="212" t="s">
        <v>469</v>
      </c>
      <c r="B58" s="90" t="s">
        <v>471</v>
      </c>
      <c r="C58" s="94">
        <v>0</v>
      </c>
      <c r="D58" s="94">
        <v>0</v>
      </c>
      <c r="E58" s="94">
        <v>0</v>
      </c>
    </row>
    <row r="59" spans="1:6" hidden="1" x14ac:dyDescent="0.2">
      <c r="A59" s="71" t="s">
        <v>491</v>
      </c>
      <c r="B59" s="244" t="s">
        <v>492</v>
      </c>
      <c r="C59" s="95">
        <f>C60</f>
        <v>0</v>
      </c>
      <c r="D59" s="95">
        <f t="shared" ref="D59:E60" si="14">D60</f>
        <v>0</v>
      </c>
      <c r="E59" s="95">
        <f t="shared" si="14"/>
        <v>0</v>
      </c>
    </row>
    <row r="60" spans="1:6" ht="25.5" hidden="1" x14ac:dyDescent="0.2">
      <c r="A60" s="212" t="s">
        <v>493</v>
      </c>
      <c r="B60" s="245" t="s">
        <v>494</v>
      </c>
      <c r="C60" s="94">
        <f>C61</f>
        <v>0</v>
      </c>
      <c r="D60" s="94">
        <f t="shared" si="14"/>
        <v>0</v>
      </c>
      <c r="E60" s="94">
        <f t="shared" si="14"/>
        <v>0</v>
      </c>
    </row>
    <row r="61" spans="1:6" ht="25.5" hidden="1" x14ac:dyDescent="0.2">
      <c r="A61" s="212" t="s">
        <v>495</v>
      </c>
      <c r="B61" s="245" t="s">
        <v>494</v>
      </c>
      <c r="C61" s="94">
        <v>0</v>
      </c>
      <c r="D61" s="94">
        <v>0</v>
      </c>
      <c r="E61" s="94">
        <v>0</v>
      </c>
    </row>
  </sheetData>
  <autoFilter ref="A10:K10"/>
  <mergeCells count="5">
    <mergeCell ref="A6:E6"/>
    <mergeCell ref="A8:A9"/>
    <mergeCell ref="B8:B9"/>
    <mergeCell ref="C8:E8"/>
    <mergeCell ref="C1:E5"/>
  </mergeCells>
  <conditionalFormatting sqref="C1">
    <cfRule type="expression" dxfId="514" priority="1" stopIfTrue="1">
      <formula>#REF!&lt;&gt;""</formula>
    </cfRule>
  </conditionalFormatting>
  <pageMargins left="0.70866141732283472" right="0.70866141732283472" top="0.74803149606299213" bottom="0.74803149606299213" header="0.31496062992125984" footer="0.31496062992125984"/>
  <pageSetup paperSize="9" scale="65" orientation="portrait" r:id="rId1"/>
  <rowBreaks count="2" manualBreakCount="2">
    <brk id="34" max="4" man="1"/>
    <brk id="49"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2"/>
  <sheetViews>
    <sheetView view="pageBreakPreview" zoomScaleSheetLayoutView="100" workbookViewId="0">
      <selection activeCell="J286" sqref="J286"/>
    </sheetView>
  </sheetViews>
  <sheetFormatPr defaultRowHeight="15.75" x14ac:dyDescent="0.2"/>
  <cols>
    <col min="1" max="1" width="53" customWidth="1"/>
    <col min="2" max="2" width="6.83203125" customWidth="1"/>
    <col min="3" max="3" width="4.6640625" customWidth="1"/>
    <col min="4" max="4" width="4.5" customWidth="1"/>
    <col min="5" max="7" width="4.1640625" customWidth="1"/>
    <col min="8" max="8" width="8.33203125" customWidth="1"/>
    <col min="9" max="9" width="5.83203125" customWidth="1"/>
    <col min="10" max="10" width="12.33203125" customWidth="1"/>
    <col min="11" max="11" width="12.5" customWidth="1"/>
    <col min="12" max="12" width="12.83203125" customWidth="1"/>
    <col min="13" max="13" width="72.83203125" style="180" customWidth="1"/>
    <col min="15" max="15" width="11.83203125" bestFit="1" customWidth="1"/>
    <col min="16" max="16" width="12.5" customWidth="1"/>
    <col min="17" max="17" width="11.6640625" customWidth="1"/>
  </cols>
  <sheetData>
    <row r="1" spans="1:19" ht="94.5" customHeight="1" x14ac:dyDescent="0.2">
      <c r="A1" s="1" t="s">
        <v>0</v>
      </c>
      <c r="B1" s="1" t="s">
        <v>0</v>
      </c>
      <c r="C1" s="1" t="s">
        <v>0</v>
      </c>
      <c r="D1" s="2" t="s">
        <v>0</v>
      </c>
      <c r="E1" s="2" t="s">
        <v>0</v>
      </c>
      <c r="F1" s="2" t="s">
        <v>0</v>
      </c>
      <c r="G1" s="2" t="s">
        <v>0</v>
      </c>
      <c r="H1" s="2" t="s">
        <v>0</v>
      </c>
      <c r="I1" s="261" t="s">
        <v>515</v>
      </c>
      <c r="J1" s="275"/>
      <c r="K1" s="275"/>
      <c r="L1" s="275"/>
      <c r="M1" s="174"/>
    </row>
    <row r="2" spans="1:19" ht="50.25" customHeight="1" x14ac:dyDescent="0.2">
      <c r="A2" s="265" t="s">
        <v>516</v>
      </c>
      <c r="B2" s="265"/>
      <c r="C2" s="265"/>
      <c r="D2" s="265"/>
      <c r="E2" s="265"/>
      <c r="F2" s="265"/>
      <c r="G2" s="265"/>
      <c r="H2" s="265"/>
      <c r="I2" s="265"/>
      <c r="J2" s="265"/>
      <c r="K2" s="265"/>
      <c r="L2" s="265"/>
      <c r="M2" s="190"/>
    </row>
    <row r="3" spans="1:19" ht="15" customHeight="1" x14ac:dyDescent="0.2">
      <c r="A3" s="3" t="s">
        <v>0</v>
      </c>
      <c r="B3" s="3" t="s">
        <v>0</v>
      </c>
      <c r="C3" s="3" t="s">
        <v>0</v>
      </c>
      <c r="D3" s="3" t="s">
        <v>0</v>
      </c>
      <c r="E3" s="3" t="s">
        <v>0</v>
      </c>
      <c r="F3" s="3" t="s">
        <v>0</v>
      </c>
      <c r="G3" s="3" t="s">
        <v>0</v>
      </c>
      <c r="H3" s="3" t="s">
        <v>0</v>
      </c>
      <c r="I3" s="276" t="s">
        <v>1</v>
      </c>
      <c r="J3" s="276"/>
      <c r="K3" s="276"/>
      <c r="L3" s="276"/>
    </row>
    <row r="4" spans="1:19" ht="31.5" customHeight="1" x14ac:dyDescent="0.2">
      <c r="A4" s="277" t="s">
        <v>2</v>
      </c>
      <c r="B4" s="173" t="s">
        <v>21</v>
      </c>
      <c r="C4" s="173" t="s">
        <v>3</v>
      </c>
      <c r="D4" s="173" t="s">
        <v>4</v>
      </c>
      <c r="E4" s="262" t="s">
        <v>5</v>
      </c>
      <c r="F4" s="262"/>
      <c r="G4" s="262"/>
      <c r="H4" s="262"/>
      <c r="I4" s="173" t="s">
        <v>6</v>
      </c>
      <c r="J4" s="279" t="s">
        <v>7</v>
      </c>
      <c r="K4" s="280"/>
      <c r="L4" s="281"/>
    </row>
    <row r="5" spans="1:19" ht="16.350000000000001" customHeight="1" x14ac:dyDescent="0.2">
      <c r="A5" s="278" t="s">
        <v>0</v>
      </c>
      <c r="B5" s="173" t="s">
        <v>0</v>
      </c>
      <c r="C5" s="173" t="s">
        <v>0</v>
      </c>
      <c r="D5" s="173" t="s">
        <v>0</v>
      </c>
      <c r="E5" s="262" t="s">
        <v>0</v>
      </c>
      <c r="F5" s="262"/>
      <c r="G5" s="262"/>
      <c r="H5" s="262"/>
      <c r="I5" s="173" t="s">
        <v>0</v>
      </c>
      <c r="J5" s="246" t="s">
        <v>420</v>
      </c>
      <c r="K5" s="246" t="s">
        <v>496</v>
      </c>
      <c r="L5" s="246" t="s">
        <v>512</v>
      </c>
    </row>
    <row r="6" spans="1:19" ht="14.45" customHeight="1" x14ac:dyDescent="0.2">
      <c r="A6" s="115" t="s">
        <v>8</v>
      </c>
      <c r="B6" s="115" t="s">
        <v>9</v>
      </c>
      <c r="C6" s="115" t="s">
        <v>10</v>
      </c>
      <c r="D6" s="115" t="s">
        <v>11</v>
      </c>
      <c r="E6" s="115" t="s">
        <v>12</v>
      </c>
      <c r="F6" s="115" t="s">
        <v>13</v>
      </c>
      <c r="G6" s="115" t="s">
        <v>14</v>
      </c>
      <c r="H6" s="115" t="s">
        <v>15</v>
      </c>
      <c r="I6" s="115" t="s">
        <v>16</v>
      </c>
      <c r="J6" s="115" t="s">
        <v>17</v>
      </c>
      <c r="K6" s="115" t="s">
        <v>18</v>
      </c>
      <c r="L6" s="115" t="s">
        <v>20</v>
      </c>
    </row>
    <row r="7" spans="1:19" ht="14.45" customHeight="1" x14ac:dyDescent="0.2">
      <c r="A7" s="116" t="s">
        <v>19</v>
      </c>
      <c r="B7" s="117" t="s">
        <v>0</v>
      </c>
      <c r="C7" s="117" t="s">
        <v>0</v>
      </c>
      <c r="D7" s="117" t="s">
        <v>0</v>
      </c>
      <c r="E7" s="117" t="s">
        <v>0</v>
      </c>
      <c r="F7" s="117" t="s">
        <v>0</v>
      </c>
      <c r="G7" s="117" t="s">
        <v>0</v>
      </c>
      <c r="H7" s="117" t="s">
        <v>0</v>
      </c>
      <c r="I7" s="117" t="s">
        <v>0</v>
      </c>
      <c r="J7" s="118">
        <f>J8+J163+J310</f>
        <v>274559.3</v>
      </c>
      <c r="K7" s="118">
        <f>K8+K163+K310</f>
        <v>249663.4</v>
      </c>
      <c r="L7" s="118">
        <f>L8+L163+L310</f>
        <v>265654.7</v>
      </c>
      <c r="O7" s="163"/>
      <c r="P7" s="163"/>
      <c r="Q7" s="163"/>
      <c r="R7" s="163"/>
      <c r="S7" s="163"/>
    </row>
    <row r="8" spans="1:19" ht="27" customHeight="1" x14ac:dyDescent="0.2">
      <c r="A8" s="105" t="s">
        <v>120</v>
      </c>
      <c r="B8" s="105">
        <v>900</v>
      </c>
      <c r="C8" s="105"/>
      <c r="D8" s="105"/>
      <c r="E8" s="105"/>
      <c r="F8" s="105"/>
      <c r="G8" s="105"/>
      <c r="H8" s="105"/>
      <c r="I8" s="105"/>
      <c r="J8" s="104">
        <f>J9+J79+J88+J118+J125+J149+J156+J110</f>
        <v>29917.999999999996</v>
      </c>
      <c r="K8" s="104">
        <f>K9+K79+K88+K118+K125+K149+K156+K110</f>
        <v>25262.200000000004</v>
      </c>
      <c r="L8" s="104">
        <f>L9+L79+L88+L118+L125+L149+L156+L110</f>
        <v>24599.9</v>
      </c>
      <c r="N8" s="101"/>
      <c r="O8" s="163"/>
      <c r="P8" s="163"/>
      <c r="Q8" s="163"/>
      <c r="R8" s="163"/>
      <c r="S8" s="163"/>
    </row>
    <row r="9" spans="1:19" x14ac:dyDescent="0.2">
      <c r="A9" s="119" t="s">
        <v>121</v>
      </c>
      <c r="B9" s="110">
        <v>900</v>
      </c>
      <c r="C9" s="103" t="s">
        <v>122</v>
      </c>
      <c r="D9" s="103"/>
      <c r="E9" s="103"/>
      <c r="F9" s="103"/>
      <c r="G9" s="103"/>
      <c r="H9" s="103"/>
      <c r="I9" s="103"/>
      <c r="J9" s="104">
        <f>J10+J17+J71+J65</f>
        <v>18695.499999999996</v>
      </c>
      <c r="K9" s="104">
        <f t="shared" ref="K9:L9" si="0">K10+K17+K71+K65</f>
        <v>11029.400000000001</v>
      </c>
      <c r="L9" s="104">
        <f t="shared" si="0"/>
        <v>11077</v>
      </c>
      <c r="N9" s="101"/>
      <c r="O9" s="163"/>
      <c r="P9" s="163"/>
      <c r="Q9" s="163"/>
      <c r="R9" s="163"/>
      <c r="S9" s="163"/>
    </row>
    <row r="10" spans="1:19" ht="36.75" customHeight="1" x14ac:dyDescent="0.2">
      <c r="A10" s="119" t="s">
        <v>124</v>
      </c>
      <c r="B10" s="110" t="s">
        <v>123</v>
      </c>
      <c r="C10" s="103" t="s">
        <v>122</v>
      </c>
      <c r="D10" s="103" t="s">
        <v>125</v>
      </c>
      <c r="E10" s="103"/>
      <c r="F10" s="103"/>
      <c r="G10" s="103"/>
      <c r="H10" s="103"/>
      <c r="I10" s="103"/>
      <c r="J10" s="104">
        <f>J11</f>
        <v>1601.3</v>
      </c>
      <c r="K10" s="104">
        <f t="shared" ref="K10:L15" si="1">K11</f>
        <v>1301.3</v>
      </c>
      <c r="L10" s="104">
        <f t="shared" si="1"/>
        <v>1301.3</v>
      </c>
      <c r="N10" s="164"/>
      <c r="O10" s="163"/>
      <c r="P10" s="163"/>
      <c r="Q10" s="163"/>
      <c r="R10" s="163"/>
      <c r="S10" s="163"/>
    </row>
    <row r="11" spans="1:19" ht="39" customHeight="1" x14ac:dyDescent="0.2">
      <c r="A11" s="105" t="s">
        <v>428</v>
      </c>
      <c r="B11" s="103" t="s">
        <v>123</v>
      </c>
      <c r="C11" s="103" t="s">
        <v>122</v>
      </c>
      <c r="D11" s="103" t="s">
        <v>125</v>
      </c>
      <c r="E11" s="103" t="s">
        <v>122</v>
      </c>
      <c r="F11" s="103"/>
      <c r="G11" s="103"/>
      <c r="H11" s="103"/>
      <c r="I11" s="103"/>
      <c r="J11" s="104">
        <f t="shared" ref="J11:J15" si="2">J12</f>
        <v>1601.3</v>
      </c>
      <c r="K11" s="104">
        <f t="shared" si="1"/>
        <v>1301.3</v>
      </c>
      <c r="L11" s="104">
        <f t="shared" si="1"/>
        <v>1301.3</v>
      </c>
      <c r="N11" s="165"/>
      <c r="O11" s="163"/>
      <c r="P11" s="163"/>
      <c r="Q11" s="163"/>
      <c r="R11" s="163"/>
      <c r="S11" s="163"/>
    </row>
    <row r="12" spans="1:19" ht="39.75" customHeight="1" x14ac:dyDescent="0.2">
      <c r="A12" s="105" t="s">
        <v>126</v>
      </c>
      <c r="B12" s="103" t="s">
        <v>123</v>
      </c>
      <c r="C12" s="103" t="s">
        <v>122</v>
      </c>
      <c r="D12" s="103" t="s">
        <v>125</v>
      </c>
      <c r="E12" s="103" t="s">
        <v>122</v>
      </c>
      <c r="F12" s="103" t="s">
        <v>8</v>
      </c>
      <c r="G12" s="103"/>
      <c r="H12" s="103"/>
      <c r="I12" s="103"/>
      <c r="J12" s="104">
        <f t="shared" si="2"/>
        <v>1601.3</v>
      </c>
      <c r="K12" s="104">
        <f>K13</f>
        <v>1301.3</v>
      </c>
      <c r="L12" s="104">
        <f t="shared" si="1"/>
        <v>1301.3</v>
      </c>
      <c r="N12" s="165"/>
      <c r="O12" s="163"/>
      <c r="P12" s="163"/>
      <c r="Q12" s="163"/>
      <c r="R12" s="163"/>
      <c r="S12" s="163"/>
    </row>
    <row r="13" spans="1:19" ht="36" customHeight="1" x14ac:dyDescent="0.2">
      <c r="A13" s="105" t="s">
        <v>127</v>
      </c>
      <c r="B13" s="103" t="s">
        <v>123</v>
      </c>
      <c r="C13" s="103" t="s">
        <v>122</v>
      </c>
      <c r="D13" s="103" t="s">
        <v>125</v>
      </c>
      <c r="E13" s="103" t="s">
        <v>122</v>
      </c>
      <c r="F13" s="103" t="s">
        <v>8</v>
      </c>
      <c r="G13" s="103" t="s">
        <v>122</v>
      </c>
      <c r="H13" s="103"/>
      <c r="I13" s="103"/>
      <c r="J13" s="104">
        <f t="shared" si="2"/>
        <v>1601.3</v>
      </c>
      <c r="K13" s="104">
        <f t="shared" si="1"/>
        <v>1301.3</v>
      </c>
      <c r="L13" s="104">
        <f t="shared" si="1"/>
        <v>1301.3</v>
      </c>
      <c r="N13" s="165"/>
      <c r="O13" s="163"/>
      <c r="P13" s="163"/>
      <c r="Q13" s="163"/>
      <c r="R13" s="163"/>
      <c r="S13" s="163"/>
    </row>
    <row r="14" spans="1:19" ht="29.25" customHeight="1" x14ac:dyDescent="0.2">
      <c r="A14" s="105" t="s">
        <v>499</v>
      </c>
      <c r="B14" s="103" t="s">
        <v>123</v>
      </c>
      <c r="C14" s="103" t="s">
        <v>122</v>
      </c>
      <c r="D14" s="103" t="s">
        <v>125</v>
      </c>
      <c r="E14" s="103" t="s">
        <v>122</v>
      </c>
      <c r="F14" s="103" t="s">
        <v>8</v>
      </c>
      <c r="G14" s="103" t="s">
        <v>122</v>
      </c>
      <c r="H14" s="103" t="s">
        <v>128</v>
      </c>
      <c r="I14" s="103"/>
      <c r="J14" s="104">
        <f t="shared" si="2"/>
        <v>1601.3</v>
      </c>
      <c r="K14" s="104">
        <f t="shared" si="1"/>
        <v>1301.3</v>
      </c>
      <c r="L14" s="104">
        <f t="shared" si="1"/>
        <v>1301.3</v>
      </c>
      <c r="N14" s="165"/>
      <c r="O14" s="163"/>
      <c r="P14" s="163"/>
      <c r="Q14" s="163"/>
      <c r="R14" s="163"/>
      <c r="S14" s="163"/>
    </row>
    <row r="15" spans="1:19" ht="62.25" customHeight="1" x14ac:dyDescent="0.2">
      <c r="A15" s="105" t="s">
        <v>130</v>
      </c>
      <c r="B15" s="103" t="s">
        <v>123</v>
      </c>
      <c r="C15" s="103" t="s">
        <v>122</v>
      </c>
      <c r="D15" s="103" t="s">
        <v>125</v>
      </c>
      <c r="E15" s="103" t="s">
        <v>122</v>
      </c>
      <c r="F15" s="103" t="s">
        <v>8</v>
      </c>
      <c r="G15" s="103" t="s">
        <v>122</v>
      </c>
      <c r="H15" s="103" t="s">
        <v>128</v>
      </c>
      <c r="I15" s="103" t="s">
        <v>129</v>
      </c>
      <c r="J15" s="104">
        <f t="shared" si="2"/>
        <v>1601.3</v>
      </c>
      <c r="K15" s="104">
        <f t="shared" si="1"/>
        <v>1301.3</v>
      </c>
      <c r="L15" s="104">
        <f t="shared" si="1"/>
        <v>1301.3</v>
      </c>
      <c r="N15" s="165"/>
      <c r="O15" s="163"/>
      <c r="P15" s="163"/>
      <c r="Q15" s="163"/>
      <c r="R15" s="163"/>
      <c r="S15" s="163"/>
    </row>
    <row r="16" spans="1:19" ht="24" customHeight="1" x14ac:dyDescent="0.2">
      <c r="A16" s="105" t="s">
        <v>132</v>
      </c>
      <c r="B16" s="103" t="s">
        <v>123</v>
      </c>
      <c r="C16" s="103" t="s">
        <v>122</v>
      </c>
      <c r="D16" s="103" t="s">
        <v>125</v>
      </c>
      <c r="E16" s="103" t="s">
        <v>122</v>
      </c>
      <c r="F16" s="103" t="s">
        <v>8</v>
      </c>
      <c r="G16" s="103" t="s">
        <v>122</v>
      </c>
      <c r="H16" s="103" t="s">
        <v>128</v>
      </c>
      <c r="I16" s="103" t="s">
        <v>131</v>
      </c>
      <c r="J16" s="104">
        <v>1601.3</v>
      </c>
      <c r="K16" s="104">
        <v>1301.3</v>
      </c>
      <c r="L16" s="104">
        <v>1301.3</v>
      </c>
      <c r="N16" s="165"/>
      <c r="O16" s="163"/>
      <c r="P16" s="163"/>
      <c r="Q16" s="163"/>
      <c r="R16" s="163"/>
      <c r="S16" s="163"/>
    </row>
    <row r="17" spans="1:19" ht="55.5" customHeight="1" x14ac:dyDescent="0.2">
      <c r="A17" s="105" t="s">
        <v>134</v>
      </c>
      <c r="B17" s="103" t="s">
        <v>123</v>
      </c>
      <c r="C17" s="103" t="s">
        <v>122</v>
      </c>
      <c r="D17" s="103" t="s">
        <v>133</v>
      </c>
      <c r="E17" s="103"/>
      <c r="F17" s="103"/>
      <c r="G17" s="103"/>
      <c r="H17" s="103" t="s">
        <v>417</v>
      </c>
      <c r="I17" s="103"/>
      <c r="J17" s="104">
        <f>J18+J55+J49</f>
        <v>16615.999999999996</v>
      </c>
      <c r="K17" s="104">
        <f>K18+K55+K49</f>
        <v>9249.5000000000018</v>
      </c>
      <c r="L17" s="104">
        <f>L18+L55+L49</f>
        <v>9296.5</v>
      </c>
      <c r="N17" s="101"/>
      <c r="O17" s="163"/>
      <c r="P17" s="163"/>
      <c r="Q17" s="163"/>
      <c r="R17" s="163"/>
      <c r="S17" s="163"/>
    </row>
    <row r="18" spans="1:19" ht="38.25" x14ac:dyDescent="0.2">
      <c r="A18" s="105" t="s">
        <v>428</v>
      </c>
      <c r="B18" s="103" t="s">
        <v>123</v>
      </c>
      <c r="C18" s="103" t="s">
        <v>122</v>
      </c>
      <c r="D18" s="103" t="s">
        <v>133</v>
      </c>
      <c r="E18" s="103" t="s">
        <v>122</v>
      </c>
      <c r="F18" s="103"/>
      <c r="G18" s="103"/>
      <c r="H18" s="103"/>
      <c r="I18" s="103"/>
      <c r="J18" s="104">
        <f>J19</f>
        <v>16556.899999999998</v>
      </c>
      <c r="K18" s="104">
        <f t="shared" ref="K18:L18" si="3">K19</f>
        <v>9190.4000000000015</v>
      </c>
      <c r="L18" s="104">
        <f t="shared" si="3"/>
        <v>9237.4</v>
      </c>
      <c r="O18" s="163"/>
      <c r="P18" s="163"/>
      <c r="Q18" s="163"/>
      <c r="R18" s="163"/>
      <c r="S18" s="163"/>
    </row>
    <row r="19" spans="1:19" ht="38.25" x14ac:dyDescent="0.2">
      <c r="A19" s="105" t="s">
        <v>126</v>
      </c>
      <c r="B19" s="103" t="s">
        <v>123</v>
      </c>
      <c r="C19" s="103" t="s">
        <v>122</v>
      </c>
      <c r="D19" s="103" t="s">
        <v>133</v>
      </c>
      <c r="E19" s="103" t="s">
        <v>122</v>
      </c>
      <c r="F19" s="103" t="s">
        <v>8</v>
      </c>
      <c r="G19" s="103"/>
      <c r="H19" s="103"/>
      <c r="I19" s="103"/>
      <c r="J19" s="104">
        <f>J20</f>
        <v>16556.899999999998</v>
      </c>
      <c r="K19" s="104">
        <f t="shared" ref="K19:K22" si="4">K20</f>
        <v>9190.4000000000015</v>
      </c>
      <c r="L19" s="104">
        <f t="shared" ref="L19:L22" si="5">L20</f>
        <v>9237.4</v>
      </c>
      <c r="O19" s="163"/>
      <c r="P19" s="163"/>
      <c r="Q19" s="163"/>
      <c r="R19" s="163"/>
      <c r="S19" s="163"/>
    </row>
    <row r="20" spans="1:19" ht="36.75" customHeight="1" x14ac:dyDescent="0.2">
      <c r="A20" s="105" t="s">
        <v>127</v>
      </c>
      <c r="B20" s="103" t="s">
        <v>123</v>
      </c>
      <c r="C20" s="103" t="s">
        <v>122</v>
      </c>
      <c r="D20" s="103" t="s">
        <v>133</v>
      </c>
      <c r="E20" s="103" t="s">
        <v>122</v>
      </c>
      <c r="F20" s="103" t="s">
        <v>8</v>
      </c>
      <c r="G20" s="103" t="s">
        <v>122</v>
      </c>
      <c r="H20" s="103"/>
      <c r="I20" s="103"/>
      <c r="J20" s="104">
        <f>J21+J24+J31+J34+J37+J40+J43+J46</f>
        <v>16556.899999999998</v>
      </c>
      <c r="K20" s="104">
        <f>K21+K24+K31+K34+K37+K40+K43+K46</f>
        <v>9190.4000000000015</v>
      </c>
      <c r="L20" s="104">
        <f>L21+L24+L31+L34+L37+L40+L43+L46</f>
        <v>9237.4</v>
      </c>
      <c r="O20" s="163"/>
      <c r="P20" s="163"/>
      <c r="Q20" s="163"/>
      <c r="R20" s="163"/>
      <c r="S20" s="163"/>
    </row>
    <row r="21" spans="1:19" ht="27" customHeight="1" x14ac:dyDescent="0.2">
      <c r="A21" s="105" t="s">
        <v>136</v>
      </c>
      <c r="B21" s="103" t="s">
        <v>123</v>
      </c>
      <c r="C21" s="103" t="s">
        <v>122</v>
      </c>
      <c r="D21" s="103" t="s">
        <v>133</v>
      </c>
      <c r="E21" s="103" t="s">
        <v>122</v>
      </c>
      <c r="F21" s="103" t="s">
        <v>8</v>
      </c>
      <c r="G21" s="103" t="s">
        <v>122</v>
      </c>
      <c r="H21" s="103" t="s">
        <v>135</v>
      </c>
      <c r="I21" s="103"/>
      <c r="J21" s="104">
        <f>J22</f>
        <v>15068.9</v>
      </c>
      <c r="K21" s="104">
        <f t="shared" si="4"/>
        <v>7523.8</v>
      </c>
      <c r="L21" s="104">
        <f t="shared" si="5"/>
        <v>7539.7</v>
      </c>
      <c r="O21" s="163"/>
      <c r="P21" s="163"/>
      <c r="Q21" s="163"/>
      <c r="R21" s="163"/>
      <c r="S21" s="163"/>
    </row>
    <row r="22" spans="1:19" ht="62.25" customHeight="1" x14ac:dyDescent="0.2">
      <c r="A22" s="105" t="s">
        <v>130</v>
      </c>
      <c r="B22" s="103" t="s">
        <v>123</v>
      </c>
      <c r="C22" s="103" t="s">
        <v>122</v>
      </c>
      <c r="D22" s="103" t="s">
        <v>133</v>
      </c>
      <c r="E22" s="103" t="s">
        <v>122</v>
      </c>
      <c r="F22" s="103" t="s">
        <v>8</v>
      </c>
      <c r="G22" s="103" t="s">
        <v>122</v>
      </c>
      <c r="H22" s="103" t="s">
        <v>135</v>
      </c>
      <c r="I22" s="103" t="s">
        <v>129</v>
      </c>
      <c r="J22" s="104">
        <f>J23</f>
        <v>15068.9</v>
      </c>
      <c r="K22" s="104">
        <f t="shared" si="4"/>
        <v>7523.8</v>
      </c>
      <c r="L22" s="104">
        <f t="shared" si="5"/>
        <v>7539.7</v>
      </c>
      <c r="O22" s="163"/>
      <c r="P22" s="163"/>
      <c r="Q22" s="163"/>
      <c r="R22" s="163"/>
      <c r="S22" s="163"/>
    </row>
    <row r="23" spans="1:19" ht="25.5" x14ac:dyDescent="0.2">
      <c r="A23" s="105" t="s">
        <v>132</v>
      </c>
      <c r="B23" s="103" t="s">
        <v>123</v>
      </c>
      <c r="C23" s="103" t="s">
        <v>122</v>
      </c>
      <c r="D23" s="103" t="s">
        <v>133</v>
      </c>
      <c r="E23" s="103" t="s">
        <v>122</v>
      </c>
      <c r="F23" s="103" t="s">
        <v>8</v>
      </c>
      <c r="G23" s="103" t="s">
        <v>122</v>
      </c>
      <c r="H23" s="103" t="s">
        <v>135</v>
      </c>
      <c r="I23" s="103" t="s">
        <v>131</v>
      </c>
      <c r="J23" s="104">
        <v>15068.9</v>
      </c>
      <c r="K23" s="104">
        <v>7523.8</v>
      </c>
      <c r="L23" s="104">
        <v>7539.7</v>
      </c>
      <c r="O23" s="163"/>
      <c r="P23" s="163"/>
      <c r="Q23" s="163"/>
      <c r="R23" s="163"/>
      <c r="S23" s="163"/>
    </row>
    <row r="24" spans="1:19" ht="27" customHeight="1" x14ac:dyDescent="0.2">
      <c r="A24" s="105" t="s">
        <v>138</v>
      </c>
      <c r="B24" s="103" t="s">
        <v>123</v>
      </c>
      <c r="C24" s="103" t="s">
        <v>122</v>
      </c>
      <c r="D24" s="103" t="s">
        <v>133</v>
      </c>
      <c r="E24" s="103" t="s">
        <v>122</v>
      </c>
      <c r="F24" s="103" t="s">
        <v>8</v>
      </c>
      <c r="G24" s="103" t="s">
        <v>122</v>
      </c>
      <c r="H24" s="103" t="s">
        <v>137</v>
      </c>
      <c r="I24" s="103"/>
      <c r="J24" s="104">
        <f>J25+J27+J29</f>
        <v>799</v>
      </c>
      <c r="K24" s="104">
        <f>K25+K27+K29</f>
        <v>947.40000000000009</v>
      </c>
      <c r="L24" s="104">
        <f>L25+L27+L29</f>
        <v>947.40000000000009</v>
      </c>
    </row>
    <row r="25" spans="1:19" ht="63.75" customHeight="1" x14ac:dyDescent="0.2">
      <c r="A25" s="105" t="s">
        <v>130</v>
      </c>
      <c r="B25" s="103" t="s">
        <v>123</v>
      </c>
      <c r="C25" s="103" t="s">
        <v>122</v>
      </c>
      <c r="D25" s="103" t="s">
        <v>133</v>
      </c>
      <c r="E25" s="103" t="s">
        <v>122</v>
      </c>
      <c r="F25" s="103" t="s">
        <v>8</v>
      </c>
      <c r="G25" s="103" t="s">
        <v>122</v>
      </c>
      <c r="H25" s="103" t="s">
        <v>137</v>
      </c>
      <c r="I25" s="103" t="s">
        <v>129</v>
      </c>
      <c r="J25" s="104">
        <f>J26</f>
        <v>268.2</v>
      </c>
      <c r="K25" s="104">
        <f t="shared" ref="K25:L25" si="6">K26</f>
        <v>268.2</v>
      </c>
      <c r="L25" s="104">
        <f t="shared" si="6"/>
        <v>268.2</v>
      </c>
    </row>
    <row r="26" spans="1:19" ht="24" customHeight="1" x14ac:dyDescent="0.2">
      <c r="A26" s="105" t="s">
        <v>132</v>
      </c>
      <c r="B26" s="103" t="s">
        <v>123</v>
      </c>
      <c r="C26" s="103" t="s">
        <v>122</v>
      </c>
      <c r="D26" s="103" t="s">
        <v>133</v>
      </c>
      <c r="E26" s="103" t="s">
        <v>122</v>
      </c>
      <c r="F26" s="103" t="s">
        <v>8</v>
      </c>
      <c r="G26" s="103" t="s">
        <v>122</v>
      </c>
      <c r="H26" s="103" t="s">
        <v>137</v>
      </c>
      <c r="I26" s="103" t="s">
        <v>131</v>
      </c>
      <c r="J26" s="104">
        <v>268.2</v>
      </c>
      <c r="K26" s="104">
        <v>268.2</v>
      </c>
      <c r="L26" s="104">
        <v>268.2</v>
      </c>
    </row>
    <row r="27" spans="1:19" ht="25.5" x14ac:dyDescent="0.2">
      <c r="A27" s="102" t="s">
        <v>141</v>
      </c>
      <c r="B27" s="103" t="s">
        <v>123</v>
      </c>
      <c r="C27" s="103" t="s">
        <v>122</v>
      </c>
      <c r="D27" s="103" t="s">
        <v>133</v>
      </c>
      <c r="E27" s="103" t="s">
        <v>122</v>
      </c>
      <c r="F27" s="103" t="s">
        <v>8</v>
      </c>
      <c r="G27" s="103" t="s">
        <v>122</v>
      </c>
      <c r="H27" s="103" t="s">
        <v>137</v>
      </c>
      <c r="I27" s="103" t="s">
        <v>139</v>
      </c>
      <c r="J27" s="104">
        <f>J28</f>
        <v>380.8</v>
      </c>
      <c r="K27" s="104">
        <f t="shared" ref="K27:L27" si="7">K28</f>
        <v>529.20000000000005</v>
      </c>
      <c r="L27" s="104">
        <f t="shared" si="7"/>
        <v>529.20000000000005</v>
      </c>
    </row>
    <row r="28" spans="1:19" ht="29.25" customHeight="1" x14ac:dyDescent="0.2">
      <c r="A28" s="102" t="s">
        <v>142</v>
      </c>
      <c r="B28" s="103" t="s">
        <v>123</v>
      </c>
      <c r="C28" s="103" t="s">
        <v>122</v>
      </c>
      <c r="D28" s="103" t="s">
        <v>133</v>
      </c>
      <c r="E28" s="103" t="s">
        <v>122</v>
      </c>
      <c r="F28" s="103" t="s">
        <v>8</v>
      </c>
      <c r="G28" s="103" t="s">
        <v>122</v>
      </c>
      <c r="H28" s="103" t="s">
        <v>137</v>
      </c>
      <c r="I28" s="103" t="s">
        <v>140</v>
      </c>
      <c r="J28" s="104">
        <v>380.8</v>
      </c>
      <c r="K28" s="104">
        <v>529.20000000000005</v>
      </c>
      <c r="L28" s="104">
        <v>529.20000000000005</v>
      </c>
    </row>
    <row r="29" spans="1:19" x14ac:dyDescent="0.2">
      <c r="A29" s="102" t="s">
        <v>146</v>
      </c>
      <c r="B29" s="103" t="s">
        <v>123</v>
      </c>
      <c r="C29" s="103" t="s">
        <v>122</v>
      </c>
      <c r="D29" s="103" t="s">
        <v>133</v>
      </c>
      <c r="E29" s="103" t="s">
        <v>122</v>
      </c>
      <c r="F29" s="103" t="s">
        <v>8</v>
      </c>
      <c r="G29" s="103" t="s">
        <v>122</v>
      </c>
      <c r="H29" s="103" t="s">
        <v>137</v>
      </c>
      <c r="I29" s="103" t="s">
        <v>144</v>
      </c>
      <c r="J29" s="104">
        <f>J30</f>
        <v>150</v>
      </c>
      <c r="K29" s="104">
        <f t="shared" ref="K29:L29" si="8">K30</f>
        <v>150</v>
      </c>
      <c r="L29" s="104">
        <f t="shared" si="8"/>
        <v>150</v>
      </c>
    </row>
    <row r="30" spans="1:19" x14ac:dyDescent="0.2">
      <c r="A30" s="102" t="s">
        <v>147</v>
      </c>
      <c r="B30" s="103" t="s">
        <v>123</v>
      </c>
      <c r="C30" s="103" t="s">
        <v>122</v>
      </c>
      <c r="D30" s="103" t="s">
        <v>133</v>
      </c>
      <c r="E30" s="103" t="s">
        <v>122</v>
      </c>
      <c r="F30" s="103" t="s">
        <v>8</v>
      </c>
      <c r="G30" s="103" t="s">
        <v>122</v>
      </c>
      <c r="H30" s="103" t="s">
        <v>137</v>
      </c>
      <c r="I30" s="103" t="s">
        <v>145</v>
      </c>
      <c r="J30" s="104">
        <v>150</v>
      </c>
      <c r="K30" s="104">
        <v>150</v>
      </c>
      <c r="L30" s="104">
        <v>150</v>
      </c>
    </row>
    <row r="31" spans="1:19" ht="50.25" customHeight="1" x14ac:dyDescent="0.2">
      <c r="A31" s="105" t="s">
        <v>149</v>
      </c>
      <c r="B31" s="103" t="s">
        <v>123</v>
      </c>
      <c r="C31" s="103" t="s">
        <v>122</v>
      </c>
      <c r="D31" s="103" t="s">
        <v>133</v>
      </c>
      <c r="E31" s="103" t="s">
        <v>122</v>
      </c>
      <c r="F31" s="103" t="s">
        <v>8</v>
      </c>
      <c r="G31" s="103" t="s">
        <v>122</v>
      </c>
      <c r="H31" s="103" t="s">
        <v>148</v>
      </c>
      <c r="I31" s="103"/>
      <c r="J31" s="104">
        <f>J32</f>
        <v>161.6</v>
      </c>
      <c r="K31" s="104">
        <f t="shared" ref="K31:K32" si="9">K32</f>
        <v>168.1</v>
      </c>
      <c r="L31" s="104">
        <f t="shared" ref="L31:L32" si="10">L32</f>
        <v>174.8</v>
      </c>
    </row>
    <row r="32" spans="1:19" ht="60.75" customHeight="1" x14ac:dyDescent="0.2">
      <c r="A32" s="105" t="s">
        <v>130</v>
      </c>
      <c r="B32" s="103" t="s">
        <v>123</v>
      </c>
      <c r="C32" s="103" t="s">
        <v>122</v>
      </c>
      <c r="D32" s="103" t="s">
        <v>133</v>
      </c>
      <c r="E32" s="103" t="s">
        <v>122</v>
      </c>
      <c r="F32" s="103" t="s">
        <v>8</v>
      </c>
      <c r="G32" s="103" t="s">
        <v>122</v>
      </c>
      <c r="H32" s="103" t="s">
        <v>148</v>
      </c>
      <c r="I32" s="103" t="s">
        <v>129</v>
      </c>
      <c r="J32" s="104">
        <f>J33</f>
        <v>161.6</v>
      </c>
      <c r="K32" s="104">
        <f t="shared" si="9"/>
        <v>168.1</v>
      </c>
      <c r="L32" s="104">
        <f t="shared" si="10"/>
        <v>174.8</v>
      </c>
    </row>
    <row r="33" spans="1:12" ht="25.5" x14ac:dyDescent="0.2">
      <c r="A33" s="105" t="s">
        <v>132</v>
      </c>
      <c r="B33" s="103" t="s">
        <v>123</v>
      </c>
      <c r="C33" s="103" t="s">
        <v>122</v>
      </c>
      <c r="D33" s="103" t="s">
        <v>133</v>
      </c>
      <c r="E33" s="103" t="s">
        <v>122</v>
      </c>
      <c r="F33" s="103" t="s">
        <v>8</v>
      </c>
      <c r="G33" s="103" t="s">
        <v>122</v>
      </c>
      <c r="H33" s="103" t="s">
        <v>148</v>
      </c>
      <c r="I33" s="103" t="s">
        <v>131</v>
      </c>
      <c r="J33" s="104">
        <v>161.6</v>
      </c>
      <c r="K33" s="104">
        <v>168.1</v>
      </c>
      <c r="L33" s="104">
        <v>174.8</v>
      </c>
    </row>
    <row r="34" spans="1:12" ht="120.75" customHeight="1" x14ac:dyDescent="0.2">
      <c r="A34" s="105" t="s">
        <v>151</v>
      </c>
      <c r="B34" s="103" t="s">
        <v>123</v>
      </c>
      <c r="C34" s="103" t="s">
        <v>122</v>
      </c>
      <c r="D34" s="103" t="s">
        <v>133</v>
      </c>
      <c r="E34" s="103" t="s">
        <v>122</v>
      </c>
      <c r="F34" s="103" t="s">
        <v>8</v>
      </c>
      <c r="G34" s="103" t="s">
        <v>122</v>
      </c>
      <c r="H34" s="103" t="s">
        <v>150</v>
      </c>
      <c r="I34" s="103"/>
      <c r="J34" s="104">
        <f>J35</f>
        <v>185.9</v>
      </c>
      <c r="K34" s="104">
        <f t="shared" ref="K34:K35" si="11">K35</f>
        <v>193.4</v>
      </c>
      <c r="L34" s="104">
        <f t="shared" ref="L34:L35" si="12">L35</f>
        <v>201.1</v>
      </c>
    </row>
    <row r="35" spans="1:12" ht="60.75" customHeight="1" x14ac:dyDescent="0.2">
      <c r="A35" s="105" t="s">
        <v>130</v>
      </c>
      <c r="B35" s="103" t="s">
        <v>123</v>
      </c>
      <c r="C35" s="103" t="s">
        <v>122</v>
      </c>
      <c r="D35" s="103" t="s">
        <v>133</v>
      </c>
      <c r="E35" s="103" t="s">
        <v>122</v>
      </c>
      <c r="F35" s="103" t="s">
        <v>8</v>
      </c>
      <c r="G35" s="103" t="s">
        <v>122</v>
      </c>
      <c r="H35" s="103" t="s">
        <v>150</v>
      </c>
      <c r="I35" s="103" t="s">
        <v>129</v>
      </c>
      <c r="J35" s="104">
        <f>J36</f>
        <v>185.9</v>
      </c>
      <c r="K35" s="104">
        <f t="shared" si="11"/>
        <v>193.4</v>
      </c>
      <c r="L35" s="104">
        <f t="shared" si="12"/>
        <v>201.1</v>
      </c>
    </row>
    <row r="36" spans="1:12" ht="25.5" x14ac:dyDescent="0.2">
      <c r="A36" s="105" t="s">
        <v>132</v>
      </c>
      <c r="B36" s="103" t="s">
        <v>123</v>
      </c>
      <c r="C36" s="103" t="s">
        <v>122</v>
      </c>
      <c r="D36" s="103" t="s">
        <v>133</v>
      </c>
      <c r="E36" s="103" t="s">
        <v>122</v>
      </c>
      <c r="F36" s="103" t="s">
        <v>8</v>
      </c>
      <c r="G36" s="103" t="s">
        <v>122</v>
      </c>
      <c r="H36" s="103" t="s">
        <v>150</v>
      </c>
      <c r="I36" s="103" t="s">
        <v>131</v>
      </c>
      <c r="J36" s="104">
        <v>185.9</v>
      </c>
      <c r="K36" s="104">
        <v>193.4</v>
      </c>
      <c r="L36" s="104">
        <v>201.1</v>
      </c>
    </row>
    <row r="37" spans="1:12" ht="91.5" customHeight="1" x14ac:dyDescent="0.2">
      <c r="A37" s="105" t="s">
        <v>153</v>
      </c>
      <c r="B37" s="103" t="s">
        <v>123</v>
      </c>
      <c r="C37" s="103" t="s">
        <v>122</v>
      </c>
      <c r="D37" s="103" t="s">
        <v>133</v>
      </c>
      <c r="E37" s="103" t="s">
        <v>122</v>
      </c>
      <c r="F37" s="103" t="s">
        <v>8</v>
      </c>
      <c r="G37" s="103" t="s">
        <v>122</v>
      </c>
      <c r="H37" s="103" t="s">
        <v>152</v>
      </c>
      <c r="I37" s="103"/>
      <c r="J37" s="104">
        <f>J38</f>
        <v>3.1</v>
      </c>
      <c r="K37" s="104">
        <f t="shared" ref="K37:L37" si="13">K38</f>
        <v>3.2</v>
      </c>
      <c r="L37" s="104">
        <f t="shared" si="13"/>
        <v>3.3</v>
      </c>
    </row>
    <row r="38" spans="1:12" ht="25.5" x14ac:dyDescent="0.2">
      <c r="A38" s="102" t="s">
        <v>141</v>
      </c>
      <c r="B38" s="103" t="s">
        <v>123</v>
      </c>
      <c r="C38" s="103" t="s">
        <v>122</v>
      </c>
      <c r="D38" s="103" t="s">
        <v>133</v>
      </c>
      <c r="E38" s="103" t="s">
        <v>122</v>
      </c>
      <c r="F38" s="103" t="s">
        <v>8</v>
      </c>
      <c r="G38" s="103" t="s">
        <v>122</v>
      </c>
      <c r="H38" s="103" t="s">
        <v>152</v>
      </c>
      <c r="I38" s="103" t="s">
        <v>139</v>
      </c>
      <c r="J38" s="104">
        <f>J39</f>
        <v>3.1</v>
      </c>
      <c r="K38" s="104">
        <f t="shared" ref="K38" si="14">K39</f>
        <v>3.2</v>
      </c>
      <c r="L38" s="104">
        <f t="shared" ref="L38" si="15">L39</f>
        <v>3.3</v>
      </c>
    </row>
    <row r="39" spans="1:12" ht="25.5" customHeight="1" x14ac:dyDescent="0.2">
      <c r="A39" s="102" t="s">
        <v>142</v>
      </c>
      <c r="B39" s="103" t="s">
        <v>123</v>
      </c>
      <c r="C39" s="103" t="s">
        <v>122</v>
      </c>
      <c r="D39" s="103" t="s">
        <v>133</v>
      </c>
      <c r="E39" s="103" t="s">
        <v>122</v>
      </c>
      <c r="F39" s="103" t="s">
        <v>8</v>
      </c>
      <c r="G39" s="103" t="s">
        <v>122</v>
      </c>
      <c r="H39" s="103" t="s">
        <v>152</v>
      </c>
      <c r="I39" s="103" t="s">
        <v>140</v>
      </c>
      <c r="J39" s="104">
        <v>3.1</v>
      </c>
      <c r="K39" s="104">
        <v>3.2</v>
      </c>
      <c r="L39" s="104">
        <v>3.3</v>
      </c>
    </row>
    <row r="40" spans="1:12" ht="63" customHeight="1" x14ac:dyDescent="0.2">
      <c r="A40" s="105" t="s">
        <v>501</v>
      </c>
      <c r="B40" s="103" t="s">
        <v>123</v>
      </c>
      <c r="C40" s="103" t="s">
        <v>122</v>
      </c>
      <c r="D40" s="103" t="s">
        <v>133</v>
      </c>
      <c r="E40" s="103" t="s">
        <v>122</v>
      </c>
      <c r="F40" s="103" t="s">
        <v>8</v>
      </c>
      <c r="G40" s="103" t="s">
        <v>122</v>
      </c>
      <c r="H40" s="103" t="s">
        <v>154</v>
      </c>
      <c r="I40" s="103"/>
      <c r="J40" s="104">
        <f>J41</f>
        <v>110.3</v>
      </c>
      <c r="K40" s="104">
        <f t="shared" ref="K40:L41" si="16">K41</f>
        <v>118.5</v>
      </c>
      <c r="L40" s="104">
        <f t="shared" si="16"/>
        <v>127.1</v>
      </c>
    </row>
    <row r="41" spans="1:12" ht="63" customHeight="1" x14ac:dyDescent="0.2">
      <c r="A41" s="105" t="s">
        <v>130</v>
      </c>
      <c r="B41" s="103" t="s">
        <v>123</v>
      </c>
      <c r="C41" s="103" t="s">
        <v>122</v>
      </c>
      <c r="D41" s="103" t="s">
        <v>133</v>
      </c>
      <c r="E41" s="103" t="s">
        <v>122</v>
      </c>
      <c r="F41" s="103" t="s">
        <v>8</v>
      </c>
      <c r="G41" s="103" t="s">
        <v>122</v>
      </c>
      <c r="H41" s="103" t="s">
        <v>154</v>
      </c>
      <c r="I41" s="103" t="s">
        <v>129</v>
      </c>
      <c r="J41" s="104">
        <f>J42</f>
        <v>110.3</v>
      </c>
      <c r="K41" s="104">
        <f t="shared" si="16"/>
        <v>118.5</v>
      </c>
      <c r="L41" s="104">
        <f t="shared" si="16"/>
        <v>127.1</v>
      </c>
    </row>
    <row r="42" spans="1:12" ht="25.5" x14ac:dyDescent="0.2">
      <c r="A42" s="105" t="s">
        <v>132</v>
      </c>
      <c r="B42" s="103" t="s">
        <v>123</v>
      </c>
      <c r="C42" s="103" t="s">
        <v>122</v>
      </c>
      <c r="D42" s="103" t="s">
        <v>133</v>
      </c>
      <c r="E42" s="103" t="s">
        <v>122</v>
      </c>
      <c r="F42" s="103" t="s">
        <v>8</v>
      </c>
      <c r="G42" s="103" t="s">
        <v>122</v>
      </c>
      <c r="H42" s="103" t="s">
        <v>154</v>
      </c>
      <c r="I42" s="103" t="s">
        <v>131</v>
      </c>
      <c r="J42" s="104">
        <v>110.3</v>
      </c>
      <c r="K42" s="104">
        <v>118.5</v>
      </c>
      <c r="L42" s="104">
        <v>127.1</v>
      </c>
    </row>
    <row r="43" spans="1:12" ht="80.25" customHeight="1" x14ac:dyDescent="0.2">
      <c r="A43" s="105" t="s">
        <v>156</v>
      </c>
      <c r="B43" s="103" t="s">
        <v>123</v>
      </c>
      <c r="C43" s="103" t="s">
        <v>122</v>
      </c>
      <c r="D43" s="103" t="s">
        <v>133</v>
      </c>
      <c r="E43" s="103" t="s">
        <v>122</v>
      </c>
      <c r="F43" s="103" t="s">
        <v>8</v>
      </c>
      <c r="G43" s="103" t="s">
        <v>122</v>
      </c>
      <c r="H43" s="103" t="s">
        <v>155</v>
      </c>
      <c r="I43" s="103"/>
      <c r="J43" s="104">
        <f>J44</f>
        <v>194.1</v>
      </c>
      <c r="K43" s="104">
        <f t="shared" ref="K43:K44" si="17">K44</f>
        <v>201.9</v>
      </c>
      <c r="L43" s="104">
        <f t="shared" ref="L43:L44" si="18">L44</f>
        <v>209.9</v>
      </c>
    </row>
    <row r="44" spans="1:12" ht="60" customHeight="1" x14ac:dyDescent="0.2">
      <c r="A44" s="105" t="s">
        <v>130</v>
      </c>
      <c r="B44" s="103" t="s">
        <v>123</v>
      </c>
      <c r="C44" s="103" t="s">
        <v>122</v>
      </c>
      <c r="D44" s="103" t="s">
        <v>133</v>
      </c>
      <c r="E44" s="103" t="s">
        <v>122</v>
      </c>
      <c r="F44" s="103" t="s">
        <v>8</v>
      </c>
      <c r="G44" s="103" t="s">
        <v>122</v>
      </c>
      <c r="H44" s="103" t="s">
        <v>155</v>
      </c>
      <c r="I44" s="103" t="s">
        <v>129</v>
      </c>
      <c r="J44" s="104">
        <f>J45</f>
        <v>194.1</v>
      </c>
      <c r="K44" s="104">
        <f t="shared" si="17"/>
        <v>201.9</v>
      </c>
      <c r="L44" s="104">
        <f t="shared" si="18"/>
        <v>209.9</v>
      </c>
    </row>
    <row r="45" spans="1:12" ht="25.5" x14ac:dyDescent="0.2">
      <c r="A45" s="105" t="s">
        <v>132</v>
      </c>
      <c r="B45" s="103" t="s">
        <v>123</v>
      </c>
      <c r="C45" s="103" t="s">
        <v>122</v>
      </c>
      <c r="D45" s="103" t="s">
        <v>133</v>
      </c>
      <c r="E45" s="103" t="s">
        <v>122</v>
      </c>
      <c r="F45" s="103" t="s">
        <v>8</v>
      </c>
      <c r="G45" s="103" t="s">
        <v>122</v>
      </c>
      <c r="H45" s="103" t="s">
        <v>155</v>
      </c>
      <c r="I45" s="103" t="s">
        <v>131</v>
      </c>
      <c r="J45" s="104">
        <v>194.1</v>
      </c>
      <c r="K45" s="104">
        <v>201.9</v>
      </c>
      <c r="L45" s="104">
        <v>209.9</v>
      </c>
    </row>
    <row r="46" spans="1:12" ht="76.5" customHeight="1" x14ac:dyDescent="0.2">
      <c r="A46" s="105" t="s">
        <v>158</v>
      </c>
      <c r="B46" s="103" t="s">
        <v>123</v>
      </c>
      <c r="C46" s="103" t="s">
        <v>122</v>
      </c>
      <c r="D46" s="103" t="s">
        <v>133</v>
      </c>
      <c r="E46" s="103" t="s">
        <v>122</v>
      </c>
      <c r="F46" s="103" t="s">
        <v>8</v>
      </c>
      <c r="G46" s="103" t="s">
        <v>122</v>
      </c>
      <c r="H46" s="103" t="s">
        <v>507</v>
      </c>
      <c r="I46" s="103"/>
      <c r="J46" s="104">
        <f>J47</f>
        <v>34</v>
      </c>
      <c r="K46" s="104">
        <f t="shared" ref="K46:K47" si="19">K47</f>
        <v>34.1</v>
      </c>
      <c r="L46" s="104">
        <f t="shared" ref="L46:L47" si="20">L47</f>
        <v>34.1</v>
      </c>
    </row>
    <row r="47" spans="1:12" ht="63.75" customHeight="1" x14ac:dyDescent="0.2">
      <c r="A47" s="105" t="s">
        <v>130</v>
      </c>
      <c r="B47" s="103" t="s">
        <v>123</v>
      </c>
      <c r="C47" s="103" t="s">
        <v>122</v>
      </c>
      <c r="D47" s="103" t="s">
        <v>133</v>
      </c>
      <c r="E47" s="103" t="s">
        <v>122</v>
      </c>
      <c r="F47" s="103" t="s">
        <v>8</v>
      </c>
      <c r="G47" s="103" t="s">
        <v>122</v>
      </c>
      <c r="H47" s="103" t="s">
        <v>507</v>
      </c>
      <c r="I47" s="103" t="s">
        <v>129</v>
      </c>
      <c r="J47" s="104">
        <f>J48</f>
        <v>34</v>
      </c>
      <c r="K47" s="104">
        <f t="shared" si="19"/>
        <v>34.1</v>
      </c>
      <c r="L47" s="104">
        <f t="shared" si="20"/>
        <v>34.1</v>
      </c>
    </row>
    <row r="48" spans="1:12" ht="25.5" x14ac:dyDescent="0.2">
      <c r="A48" s="105" t="s">
        <v>132</v>
      </c>
      <c r="B48" s="103" t="s">
        <v>123</v>
      </c>
      <c r="C48" s="103" t="s">
        <v>122</v>
      </c>
      <c r="D48" s="103" t="s">
        <v>133</v>
      </c>
      <c r="E48" s="103" t="s">
        <v>122</v>
      </c>
      <c r="F48" s="103" t="s">
        <v>8</v>
      </c>
      <c r="G48" s="103" t="s">
        <v>122</v>
      </c>
      <c r="H48" s="103" t="s">
        <v>507</v>
      </c>
      <c r="I48" s="103" t="s">
        <v>131</v>
      </c>
      <c r="J48" s="104">
        <v>34</v>
      </c>
      <c r="K48" s="104">
        <v>34.1</v>
      </c>
      <c r="L48" s="104">
        <v>34.1</v>
      </c>
    </row>
    <row r="49" spans="1:12" ht="67.5" customHeight="1" x14ac:dyDescent="0.2">
      <c r="A49" s="105" t="s">
        <v>506</v>
      </c>
      <c r="B49" s="103" t="s">
        <v>123</v>
      </c>
      <c r="C49" s="103" t="s">
        <v>122</v>
      </c>
      <c r="D49" s="103" t="s">
        <v>133</v>
      </c>
      <c r="E49" s="103" t="s">
        <v>430</v>
      </c>
      <c r="F49" s="103"/>
      <c r="G49" s="103"/>
      <c r="H49" s="103"/>
      <c r="I49" s="103"/>
      <c r="J49" s="104">
        <f>J50</f>
        <v>25</v>
      </c>
      <c r="K49" s="104">
        <f>K50</f>
        <v>25</v>
      </c>
      <c r="L49" s="104">
        <f>L50</f>
        <v>25</v>
      </c>
    </row>
    <row r="50" spans="1:12" ht="25.5" x14ac:dyDescent="0.2">
      <c r="A50" s="101" t="s">
        <v>490</v>
      </c>
      <c r="B50" s="103" t="s">
        <v>123</v>
      </c>
      <c r="C50" s="103" t="s">
        <v>122</v>
      </c>
      <c r="D50" s="103" t="s">
        <v>133</v>
      </c>
      <c r="E50" s="103" t="s">
        <v>430</v>
      </c>
      <c r="F50" s="103" t="s">
        <v>9</v>
      </c>
      <c r="G50" s="103"/>
      <c r="H50" s="103"/>
      <c r="I50" s="103"/>
      <c r="J50" s="104">
        <f>J51</f>
        <v>25</v>
      </c>
      <c r="K50" s="104">
        <f t="shared" ref="K50:L53" si="21">K51</f>
        <v>25</v>
      </c>
      <c r="L50" s="104">
        <f t="shared" si="21"/>
        <v>25</v>
      </c>
    </row>
    <row r="51" spans="1:12" ht="25.5" x14ac:dyDescent="0.2">
      <c r="A51" s="105" t="s">
        <v>433</v>
      </c>
      <c r="B51" s="103" t="s">
        <v>123</v>
      </c>
      <c r="C51" s="103" t="s">
        <v>122</v>
      </c>
      <c r="D51" s="103" t="s">
        <v>133</v>
      </c>
      <c r="E51" s="103" t="s">
        <v>430</v>
      </c>
      <c r="F51" s="103" t="s">
        <v>9</v>
      </c>
      <c r="G51" s="103" t="s">
        <v>133</v>
      </c>
      <c r="H51" s="103"/>
      <c r="I51" s="103"/>
      <c r="J51" s="104">
        <f>J52</f>
        <v>25</v>
      </c>
      <c r="K51" s="104">
        <f t="shared" si="21"/>
        <v>25</v>
      </c>
      <c r="L51" s="104">
        <f t="shared" si="21"/>
        <v>25</v>
      </c>
    </row>
    <row r="52" spans="1:12" ht="25.5" x14ac:dyDescent="0.2">
      <c r="A52" s="105" t="s">
        <v>138</v>
      </c>
      <c r="B52" s="103" t="s">
        <v>123</v>
      </c>
      <c r="C52" s="103" t="s">
        <v>122</v>
      </c>
      <c r="D52" s="103" t="s">
        <v>133</v>
      </c>
      <c r="E52" s="103" t="s">
        <v>430</v>
      </c>
      <c r="F52" s="103" t="s">
        <v>9</v>
      </c>
      <c r="G52" s="103" t="s">
        <v>133</v>
      </c>
      <c r="H52" s="103" t="s">
        <v>137</v>
      </c>
      <c r="I52" s="103"/>
      <c r="J52" s="104">
        <f>J53</f>
        <v>25</v>
      </c>
      <c r="K52" s="104">
        <f t="shared" si="21"/>
        <v>25</v>
      </c>
      <c r="L52" s="104">
        <f t="shared" si="21"/>
        <v>25</v>
      </c>
    </row>
    <row r="53" spans="1:12" ht="25.5" x14ac:dyDescent="0.2">
      <c r="A53" s="102" t="s">
        <v>141</v>
      </c>
      <c r="B53" s="103" t="s">
        <v>123</v>
      </c>
      <c r="C53" s="103" t="s">
        <v>122</v>
      </c>
      <c r="D53" s="103" t="s">
        <v>133</v>
      </c>
      <c r="E53" s="103" t="s">
        <v>430</v>
      </c>
      <c r="F53" s="103" t="s">
        <v>9</v>
      </c>
      <c r="G53" s="103" t="s">
        <v>133</v>
      </c>
      <c r="H53" s="103" t="s">
        <v>137</v>
      </c>
      <c r="I53" s="103" t="s">
        <v>139</v>
      </c>
      <c r="J53" s="104">
        <f>J54</f>
        <v>25</v>
      </c>
      <c r="K53" s="104">
        <f t="shared" si="21"/>
        <v>25</v>
      </c>
      <c r="L53" s="104">
        <f t="shared" si="21"/>
        <v>25</v>
      </c>
    </row>
    <row r="54" spans="1:12" ht="38.25" x14ac:dyDescent="0.2">
      <c r="A54" s="102" t="s">
        <v>142</v>
      </c>
      <c r="B54" s="103" t="s">
        <v>123</v>
      </c>
      <c r="C54" s="103" t="s">
        <v>122</v>
      </c>
      <c r="D54" s="103" t="s">
        <v>133</v>
      </c>
      <c r="E54" s="103" t="s">
        <v>430</v>
      </c>
      <c r="F54" s="103" t="s">
        <v>9</v>
      </c>
      <c r="G54" s="103" t="s">
        <v>133</v>
      </c>
      <c r="H54" s="103" t="s">
        <v>137</v>
      </c>
      <c r="I54" s="103" t="s">
        <v>140</v>
      </c>
      <c r="J54" s="104">
        <v>25</v>
      </c>
      <c r="K54" s="104">
        <v>25</v>
      </c>
      <c r="L54" s="104">
        <v>25</v>
      </c>
    </row>
    <row r="55" spans="1:12" ht="25.5" x14ac:dyDescent="0.2">
      <c r="A55" s="105" t="s">
        <v>165</v>
      </c>
      <c r="B55" s="103" t="s">
        <v>123</v>
      </c>
      <c r="C55" s="103" t="s">
        <v>122</v>
      </c>
      <c r="D55" s="103" t="s">
        <v>133</v>
      </c>
      <c r="E55" s="103" t="s">
        <v>161</v>
      </c>
      <c r="F55" s="103" t="s">
        <v>162</v>
      </c>
      <c r="G55" s="103"/>
      <c r="H55" s="103"/>
      <c r="I55" s="103"/>
      <c r="J55" s="104">
        <f>J56</f>
        <v>34.1</v>
      </c>
      <c r="K55" s="104">
        <f t="shared" ref="K55:L55" si="22">K56</f>
        <v>34.1</v>
      </c>
      <c r="L55" s="104">
        <f t="shared" si="22"/>
        <v>34.1</v>
      </c>
    </row>
    <row r="56" spans="1:12" ht="38.25" x14ac:dyDescent="0.2">
      <c r="A56" s="105" t="s">
        <v>166</v>
      </c>
      <c r="B56" s="103" t="s">
        <v>123</v>
      </c>
      <c r="C56" s="103" t="s">
        <v>122</v>
      </c>
      <c r="D56" s="103" t="s">
        <v>133</v>
      </c>
      <c r="E56" s="103" t="s">
        <v>161</v>
      </c>
      <c r="F56" s="103" t="s">
        <v>8</v>
      </c>
      <c r="G56" s="103" t="s">
        <v>163</v>
      </c>
      <c r="H56" s="103"/>
      <c r="I56" s="103"/>
      <c r="J56" s="104">
        <f>J57+J60</f>
        <v>34.1</v>
      </c>
      <c r="K56" s="104">
        <f t="shared" ref="K56:L56" si="23">K57+K60</f>
        <v>34.1</v>
      </c>
      <c r="L56" s="104">
        <f t="shared" si="23"/>
        <v>34.1</v>
      </c>
    </row>
    <row r="57" spans="1:12" ht="50.25" customHeight="1" x14ac:dyDescent="0.2">
      <c r="A57" s="105" t="s">
        <v>167</v>
      </c>
      <c r="B57" s="103" t="s">
        <v>123</v>
      </c>
      <c r="C57" s="103" t="s">
        <v>122</v>
      </c>
      <c r="D57" s="103" t="s">
        <v>133</v>
      </c>
      <c r="E57" s="103" t="s">
        <v>161</v>
      </c>
      <c r="F57" s="103" t="s">
        <v>8</v>
      </c>
      <c r="G57" s="103" t="s">
        <v>163</v>
      </c>
      <c r="H57" s="103" t="s">
        <v>164</v>
      </c>
      <c r="I57" s="103"/>
      <c r="J57" s="104">
        <f>J58</f>
        <v>0.7</v>
      </c>
      <c r="K57" s="104">
        <f t="shared" ref="K57:K58" si="24">K58</f>
        <v>0.7</v>
      </c>
      <c r="L57" s="104">
        <f t="shared" ref="L57:L58" si="25">L58</f>
        <v>0.7</v>
      </c>
    </row>
    <row r="58" spans="1:12" ht="25.5" x14ac:dyDescent="0.2">
      <c r="A58" s="102" t="s">
        <v>141</v>
      </c>
      <c r="B58" s="103" t="s">
        <v>123</v>
      </c>
      <c r="C58" s="103" t="s">
        <v>122</v>
      </c>
      <c r="D58" s="103" t="s">
        <v>133</v>
      </c>
      <c r="E58" s="103" t="s">
        <v>161</v>
      </c>
      <c r="F58" s="103" t="s">
        <v>8</v>
      </c>
      <c r="G58" s="103" t="s">
        <v>163</v>
      </c>
      <c r="H58" s="103" t="s">
        <v>164</v>
      </c>
      <c r="I58" s="103" t="s">
        <v>139</v>
      </c>
      <c r="J58" s="104">
        <f>J59</f>
        <v>0.7</v>
      </c>
      <c r="K58" s="104">
        <f t="shared" si="24"/>
        <v>0.7</v>
      </c>
      <c r="L58" s="104">
        <f t="shared" si="25"/>
        <v>0.7</v>
      </c>
    </row>
    <row r="59" spans="1:12" ht="30" customHeight="1" x14ac:dyDescent="0.2">
      <c r="A59" s="102" t="s">
        <v>142</v>
      </c>
      <c r="B59" s="103" t="s">
        <v>123</v>
      </c>
      <c r="C59" s="103" t="s">
        <v>122</v>
      </c>
      <c r="D59" s="103" t="s">
        <v>133</v>
      </c>
      <c r="E59" s="103" t="s">
        <v>161</v>
      </c>
      <c r="F59" s="103" t="s">
        <v>8</v>
      </c>
      <c r="G59" s="103" t="s">
        <v>163</v>
      </c>
      <c r="H59" s="103" t="s">
        <v>164</v>
      </c>
      <c r="I59" s="103" t="s">
        <v>140</v>
      </c>
      <c r="J59" s="104">
        <v>0.7</v>
      </c>
      <c r="K59" s="104">
        <v>0.7</v>
      </c>
      <c r="L59" s="104">
        <v>0.7</v>
      </c>
    </row>
    <row r="60" spans="1:12" ht="89.25" customHeight="1" x14ac:dyDescent="0.2">
      <c r="A60" s="105" t="s">
        <v>160</v>
      </c>
      <c r="B60" s="103" t="s">
        <v>123</v>
      </c>
      <c r="C60" s="103" t="s">
        <v>122</v>
      </c>
      <c r="D60" s="103" t="s">
        <v>133</v>
      </c>
      <c r="E60" s="103" t="s">
        <v>161</v>
      </c>
      <c r="F60" s="103" t="s">
        <v>8</v>
      </c>
      <c r="G60" s="103" t="s">
        <v>163</v>
      </c>
      <c r="H60" s="103" t="s">
        <v>159</v>
      </c>
      <c r="I60" s="103"/>
      <c r="J60" s="104">
        <f>J61+J63</f>
        <v>33.4</v>
      </c>
      <c r="K60" s="104">
        <f t="shared" ref="K60:L60" si="26">K61+K63</f>
        <v>33.4</v>
      </c>
      <c r="L60" s="104">
        <f t="shared" si="26"/>
        <v>33.4</v>
      </c>
    </row>
    <row r="61" spans="1:12" ht="62.25" customHeight="1" x14ac:dyDescent="0.2">
      <c r="A61" s="105" t="s">
        <v>130</v>
      </c>
      <c r="B61" s="103" t="s">
        <v>123</v>
      </c>
      <c r="C61" s="103" t="s">
        <v>122</v>
      </c>
      <c r="D61" s="103" t="s">
        <v>133</v>
      </c>
      <c r="E61" s="103" t="s">
        <v>161</v>
      </c>
      <c r="F61" s="103" t="s">
        <v>8</v>
      </c>
      <c r="G61" s="103" t="s">
        <v>163</v>
      </c>
      <c r="H61" s="103" t="s">
        <v>159</v>
      </c>
      <c r="I61" s="103" t="s">
        <v>129</v>
      </c>
      <c r="J61" s="104">
        <f>J62</f>
        <v>31.5</v>
      </c>
      <c r="K61" s="104">
        <f t="shared" ref="K61" si="27">K62</f>
        <v>31.5</v>
      </c>
      <c r="L61" s="104">
        <f t="shared" ref="L61" si="28">L62</f>
        <v>31.5</v>
      </c>
    </row>
    <row r="62" spans="1:12" ht="24.75" customHeight="1" x14ac:dyDescent="0.2">
      <c r="A62" s="105" t="s">
        <v>132</v>
      </c>
      <c r="B62" s="103" t="s">
        <v>123</v>
      </c>
      <c r="C62" s="103" t="s">
        <v>122</v>
      </c>
      <c r="D62" s="103" t="s">
        <v>133</v>
      </c>
      <c r="E62" s="103" t="s">
        <v>161</v>
      </c>
      <c r="F62" s="103" t="s">
        <v>8</v>
      </c>
      <c r="G62" s="103" t="s">
        <v>163</v>
      </c>
      <c r="H62" s="103" t="s">
        <v>159</v>
      </c>
      <c r="I62" s="103" t="s">
        <v>131</v>
      </c>
      <c r="J62" s="104">
        <v>31.5</v>
      </c>
      <c r="K62" s="104">
        <v>31.5</v>
      </c>
      <c r="L62" s="104">
        <v>31.5</v>
      </c>
    </row>
    <row r="63" spans="1:12" ht="30.75" customHeight="1" x14ac:dyDescent="0.2">
      <c r="A63" s="102" t="s">
        <v>141</v>
      </c>
      <c r="B63" s="103" t="s">
        <v>123</v>
      </c>
      <c r="C63" s="103" t="s">
        <v>122</v>
      </c>
      <c r="D63" s="103" t="s">
        <v>133</v>
      </c>
      <c r="E63" s="103" t="s">
        <v>161</v>
      </c>
      <c r="F63" s="103" t="s">
        <v>8</v>
      </c>
      <c r="G63" s="103" t="s">
        <v>163</v>
      </c>
      <c r="H63" s="103" t="s">
        <v>159</v>
      </c>
      <c r="I63" s="103" t="s">
        <v>139</v>
      </c>
      <c r="J63" s="104">
        <f>J64</f>
        <v>1.9</v>
      </c>
      <c r="K63" s="104">
        <f t="shared" ref="K63:L63" si="29">K64</f>
        <v>1.9</v>
      </c>
      <c r="L63" s="104">
        <f t="shared" si="29"/>
        <v>1.9</v>
      </c>
    </row>
    <row r="64" spans="1:12" ht="30" customHeight="1" x14ac:dyDescent="0.2">
      <c r="A64" s="102" t="s">
        <v>142</v>
      </c>
      <c r="B64" s="103" t="s">
        <v>123</v>
      </c>
      <c r="C64" s="103" t="s">
        <v>122</v>
      </c>
      <c r="D64" s="103" t="s">
        <v>133</v>
      </c>
      <c r="E64" s="103" t="s">
        <v>161</v>
      </c>
      <c r="F64" s="103" t="s">
        <v>8</v>
      </c>
      <c r="G64" s="103" t="s">
        <v>163</v>
      </c>
      <c r="H64" s="103" t="s">
        <v>159</v>
      </c>
      <c r="I64" s="103" t="s">
        <v>140</v>
      </c>
      <c r="J64" s="104">
        <v>1.9</v>
      </c>
      <c r="K64" s="104">
        <v>1.9</v>
      </c>
      <c r="L64" s="104">
        <v>1.9</v>
      </c>
    </row>
    <row r="65" spans="1:12" ht="15" customHeight="1" x14ac:dyDescent="0.2">
      <c r="A65" s="105" t="s">
        <v>169</v>
      </c>
      <c r="B65" s="103" t="s">
        <v>123</v>
      </c>
      <c r="C65" s="103" t="s">
        <v>122</v>
      </c>
      <c r="D65" s="103" t="s">
        <v>18</v>
      </c>
      <c r="E65" s="103"/>
      <c r="F65" s="103"/>
      <c r="G65" s="103"/>
      <c r="H65" s="103"/>
      <c r="I65" s="103"/>
      <c r="J65" s="104">
        <f>J66</f>
        <v>60</v>
      </c>
      <c r="K65" s="104">
        <f t="shared" ref="K65:L69" si="30">K66</f>
        <v>60</v>
      </c>
      <c r="L65" s="104">
        <f t="shared" si="30"/>
        <v>60</v>
      </c>
    </row>
    <row r="66" spans="1:12" ht="30" customHeight="1" x14ac:dyDescent="0.2">
      <c r="A66" s="105" t="s">
        <v>165</v>
      </c>
      <c r="B66" s="103" t="s">
        <v>123</v>
      </c>
      <c r="C66" s="103" t="s">
        <v>122</v>
      </c>
      <c r="D66" s="103" t="s">
        <v>18</v>
      </c>
      <c r="E66" s="103" t="s">
        <v>161</v>
      </c>
      <c r="F66" s="103" t="s">
        <v>162</v>
      </c>
      <c r="G66" s="103"/>
      <c r="H66" s="103"/>
      <c r="I66" s="103"/>
      <c r="J66" s="104">
        <f t="shared" ref="J66:J69" si="31">J67</f>
        <v>60</v>
      </c>
      <c r="K66" s="104">
        <f t="shared" si="30"/>
        <v>60</v>
      </c>
      <c r="L66" s="104">
        <f t="shared" si="30"/>
        <v>60</v>
      </c>
    </row>
    <row r="67" spans="1:12" ht="42.75" customHeight="1" x14ac:dyDescent="0.2">
      <c r="A67" s="105" t="s">
        <v>166</v>
      </c>
      <c r="B67" s="103" t="s">
        <v>123</v>
      </c>
      <c r="C67" s="103" t="s">
        <v>122</v>
      </c>
      <c r="D67" s="103" t="s">
        <v>18</v>
      </c>
      <c r="E67" s="103" t="s">
        <v>161</v>
      </c>
      <c r="F67" s="103" t="s">
        <v>8</v>
      </c>
      <c r="G67" s="103" t="s">
        <v>163</v>
      </c>
      <c r="H67" s="103"/>
      <c r="I67" s="103"/>
      <c r="J67" s="104">
        <f t="shared" si="31"/>
        <v>60</v>
      </c>
      <c r="K67" s="104">
        <f t="shared" si="30"/>
        <v>60</v>
      </c>
      <c r="L67" s="104">
        <f t="shared" si="30"/>
        <v>60</v>
      </c>
    </row>
    <row r="68" spans="1:12" ht="38.25" customHeight="1" x14ac:dyDescent="0.2">
      <c r="A68" s="105" t="s">
        <v>404</v>
      </c>
      <c r="B68" s="103" t="s">
        <v>123</v>
      </c>
      <c r="C68" s="103" t="s">
        <v>122</v>
      </c>
      <c r="D68" s="103" t="s">
        <v>18</v>
      </c>
      <c r="E68" s="103" t="s">
        <v>161</v>
      </c>
      <c r="F68" s="103" t="s">
        <v>8</v>
      </c>
      <c r="G68" s="103" t="s">
        <v>163</v>
      </c>
      <c r="H68" s="103" t="s">
        <v>170</v>
      </c>
      <c r="I68" s="103"/>
      <c r="J68" s="104">
        <f t="shared" si="31"/>
        <v>60</v>
      </c>
      <c r="K68" s="104">
        <f t="shared" si="30"/>
        <v>60</v>
      </c>
      <c r="L68" s="104">
        <f t="shared" si="30"/>
        <v>60</v>
      </c>
    </row>
    <row r="69" spans="1:12" ht="14.25" customHeight="1" x14ac:dyDescent="0.2">
      <c r="A69" s="102" t="s">
        <v>146</v>
      </c>
      <c r="B69" s="103" t="s">
        <v>123</v>
      </c>
      <c r="C69" s="103" t="s">
        <v>122</v>
      </c>
      <c r="D69" s="103" t="s">
        <v>18</v>
      </c>
      <c r="E69" s="103" t="s">
        <v>161</v>
      </c>
      <c r="F69" s="103" t="s">
        <v>8</v>
      </c>
      <c r="G69" s="103" t="s">
        <v>163</v>
      </c>
      <c r="H69" s="103" t="s">
        <v>170</v>
      </c>
      <c r="I69" s="103" t="s">
        <v>144</v>
      </c>
      <c r="J69" s="104">
        <f t="shared" si="31"/>
        <v>60</v>
      </c>
      <c r="K69" s="104">
        <f t="shared" si="30"/>
        <v>60</v>
      </c>
      <c r="L69" s="104">
        <f t="shared" si="30"/>
        <v>60</v>
      </c>
    </row>
    <row r="70" spans="1:12" ht="15.75" customHeight="1" x14ac:dyDescent="0.2">
      <c r="A70" s="102" t="s">
        <v>172</v>
      </c>
      <c r="B70" s="103" t="s">
        <v>123</v>
      </c>
      <c r="C70" s="103" t="s">
        <v>122</v>
      </c>
      <c r="D70" s="103" t="s">
        <v>18</v>
      </c>
      <c r="E70" s="103" t="s">
        <v>161</v>
      </c>
      <c r="F70" s="103" t="s">
        <v>8</v>
      </c>
      <c r="G70" s="103" t="s">
        <v>163</v>
      </c>
      <c r="H70" s="103" t="s">
        <v>170</v>
      </c>
      <c r="I70" s="103" t="s">
        <v>171</v>
      </c>
      <c r="J70" s="104">
        <v>60</v>
      </c>
      <c r="K70" s="104">
        <v>60</v>
      </c>
      <c r="L70" s="104">
        <v>60</v>
      </c>
    </row>
    <row r="71" spans="1:12" x14ac:dyDescent="0.2">
      <c r="A71" s="105" t="s">
        <v>177</v>
      </c>
      <c r="B71" s="103" t="s">
        <v>123</v>
      </c>
      <c r="C71" s="103" t="s">
        <v>122</v>
      </c>
      <c r="D71" s="103" t="s">
        <v>173</v>
      </c>
      <c r="E71" s="103"/>
      <c r="F71" s="103"/>
      <c r="G71" s="103"/>
      <c r="H71" s="103"/>
      <c r="I71" s="103"/>
      <c r="J71" s="104">
        <f>J72</f>
        <v>418.20000000000005</v>
      </c>
      <c r="K71" s="104">
        <f t="shared" ref="K71:L71" si="32">K72</f>
        <v>418.6</v>
      </c>
      <c r="L71" s="104">
        <f t="shared" si="32"/>
        <v>419.20000000000005</v>
      </c>
    </row>
    <row r="72" spans="1:12" ht="25.5" x14ac:dyDescent="0.2">
      <c r="A72" s="105" t="s">
        <v>165</v>
      </c>
      <c r="B72" s="103" t="s">
        <v>123</v>
      </c>
      <c r="C72" s="103" t="s">
        <v>122</v>
      </c>
      <c r="D72" s="103" t="s">
        <v>173</v>
      </c>
      <c r="E72" s="103" t="s">
        <v>161</v>
      </c>
      <c r="F72" s="103" t="s">
        <v>162</v>
      </c>
      <c r="G72" s="103"/>
      <c r="H72" s="103"/>
      <c r="I72" s="103"/>
      <c r="J72" s="104">
        <f>J73</f>
        <v>418.20000000000005</v>
      </c>
      <c r="K72" s="104">
        <f t="shared" ref="K72:K75" si="33">K73</f>
        <v>418.6</v>
      </c>
      <c r="L72" s="104">
        <f t="shared" ref="L72:L75" si="34">L73</f>
        <v>419.20000000000005</v>
      </c>
    </row>
    <row r="73" spans="1:12" ht="38.25" x14ac:dyDescent="0.2">
      <c r="A73" s="105" t="s">
        <v>166</v>
      </c>
      <c r="B73" s="103" t="s">
        <v>123</v>
      </c>
      <c r="C73" s="103" t="s">
        <v>122</v>
      </c>
      <c r="D73" s="103" t="s">
        <v>173</v>
      </c>
      <c r="E73" s="103" t="s">
        <v>161</v>
      </c>
      <c r="F73" s="103" t="s">
        <v>8</v>
      </c>
      <c r="G73" s="103" t="s">
        <v>163</v>
      </c>
      <c r="H73" s="103"/>
      <c r="I73" s="103"/>
      <c r="J73" s="104">
        <f>J74</f>
        <v>418.20000000000005</v>
      </c>
      <c r="K73" s="104">
        <f t="shared" si="33"/>
        <v>418.6</v>
      </c>
      <c r="L73" s="104">
        <f t="shared" si="34"/>
        <v>419.20000000000005</v>
      </c>
    </row>
    <row r="74" spans="1:12" x14ac:dyDescent="0.2">
      <c r="A74" s="105" t="s">
        <v>176</v>
      </c>
      <c r="B74" s="103" t="s">
        <v>123</v>
      </c>
      <c r="C74" s="103" t="s">
        <v>122</v>
      </c>
      <c r="D74" s="103" t="s">
        <v>173</v>
      </c>
      <c r="E74" s="103" t="s">
        <v>161</v>
      </c>
      <c r="F74" s="103" t="s">
        <v>8</v>
      </c>
      <c r="G74" s="103" t="s">
        <v>163</v>
      </c>
      <c r="H74" s="103" t="s">
        <v>174</v>
      </c>
      <c r="I74" s="103"/>
      <c r="J74" s="104">
        <f>J75+J77</f>
        <v>418.20000000000005</v>
      </c>
      <c r="K74" s="104">
        <f t="shared" ref="K74:L74" si="35">K75+K77</f>
        <v>418.6</v>
      </c>
      <c r="L74" s="104">
        <f t="shared" si="35"/>
        <v>419.20000000000005</v>
      </c>
    </row>
    <row r="75" spans="1:12" ht="67.5" customHeight="1" x14ac:dyDescent="0.2">
      <c r="A75" s="105" t="s">
        <v>130</v>
      </c>
      <c r="B75" s="103" t="s">
        <v>123</v>
      </c>
      <c r="C75" s="103" t="s">
        <v>122</v>
      </c>
      <c r="D75" s="103" t="s">
        <v>173</v>
      </c>
      <c r="E75" s="103" t="s">
        <v>161</v>
      </c>
      <c r="F75" s="103" t="s">
        <v>8</v>
      </c>
      <c r="G75" s="103" t="s">
        <v>163</v>
      </c>
      <c r="H75" s="103" t="s">
        <v>174</v>
      </c>
      <c r="I75" s="103" t="s">
        <v>129</v>
      </c>
      <c r="J75" s="104">
        <f>J76</f>
        <v>406.6</v>
      </c>
      <c r="K75" s="104">
        <f t="shared" si="33"/>
        <v>406.6</v>
      </c>
      <c r="L75" s="104">
        <f t="shared" si="34"/>
        <v>406.6</v>
      </c>
    </row>
    <row r="76" spans="1:12" ht="16.5" customHeight="1" x14ac:dyDescent="0.2">
      <c r="A76" s="102" t="s">
        <v>178</v>
      </c>
      <c r="B76" s="103" t="s">
        <v>123</v>
      </c>
      <c r="C76" s="103" t="s">
        <v>122</v>
      </c>
      <c r="D76" s="103" t="s">
        <v>173</v>
      </c>
      <c r="E76" s="103" t="s">
        <v>161</v>
      </c>
      <c r="F76" s="103" t="s">
        <v>8</v>
      </c>
      <c r="G76" s="103" t="s">
        <v>163</v>
      </c>
      <c r="H76" s="103" t="s">
        <v>174</v>
      </c>
      <c r="I76" s="103" t="s">
        <v>175</v>
      </c>
      <c r="J76" s="104">
        <v>406.6</v>
      </c>
      <c r="K76" s="104">
        <v>406.6</v>
      </c>
      <c r="L76" s="104">
        <v>406.6</v>
      </c>
    </row>
    <row r="77" spans="1:12" ht="25.5" x14ac:dyDescent="0.2">
      <c r="A77" s="102" t="s">
        <v>141</v>
      </c>
      <c r="B77" s="103" t="s">
        <v>123</v>
      </c>
      <c r="C77" s="103" t="s">
        <v>122</v>
      </c>
      <c r="D77" s="103" t="s">
        <v>173</v>
      </c>
      <c r="E77" s="103" t="s">
        <v>161</v>
      </c>
      <c r="F77" s="103" t="s">
        <v>8</v>
      </c>
      <c r="G77" s="103" t="s">
        <v>163</v>
      </c>
      <c r="H77" s="103" t="s">
        <v>174</v>
      </c>
      <c r="I77" s="103" t="s">
        <v>139</v>
      </c>
      <c r="J77" s="104">
        <f>J78</f>
        <v>11.6</v>
      </c>
      <c r="K77" s="104">
        <f t="shared" ref="K77:L77" si="36">K78</f>
        <v>12</v>
      </c>
      <c r="L77" s="104">
        <f t="shared" si="36"/>
        <v>12.6</v>
      </c>
    </row>
    <row r="78" spans="1:12" ht="28.5" customHeight="1" x14ac:dyDescent="0.2">
      <c r="A78" s="102" t="s">
        <v>142</v>
      </c>
      <c r="B78" s="103" t="s">
        <v>123</v>
      </c>
      <c r="C78" s="103" t="s">
        <v>122</v>
      </c>
      <c r="D78" s="103" t="s">
        <v>173</v>
      </c>
      <c r="E78" s="103" t="s">
        <v>161</v>
      </c>
      <c r="F78" s="103" t="s">
        <v>8</v>
      </c>
      <c r="G78" s="103" t="s">
        <v>163</v>
      </c>
      <c r="H78" s="103" t="s">
        <v>174</v>
      </c>
      <c r="I78" s="103" t="s">
        <v>140</v>
      </c>
      <c r="J78" s="104">
        <v>11.6</v>
      </c>
      <c r="K78" s="104">
        <v>12</v>
      </c>
      <c r="L78" s="104">
        <v>12.6</v>
      </c>
    </row>
    <row r="79" spans="1:12" ht="27" customHeight="1" x14ac:dyDescent="0.2">
      <c r="A79" s="105" t="s">
        <v>180</v>
      </c>
      <c r="B79" s="103" t="s">
        <v>123</v>
      </c>
      <c r="C79" s="103" t="s">
        <v>179</v>
      </c>
      <c r="D79" s="103"/>
      <c r="E79" s="103"/>
      <c r="F79" s="103"/>
      <c r="G79" s="103"/>
      <c r="H79" s="103"/>
      <c r="I79" s="103"/>
      <c r="J79" s="104">
        <f>J80</f>
        <v>894.7</v>
      </c>
      <c r="K79" s="104">
        <f t="shared" ref="K79:L79" si="37">K80</f>
        <v>904.6</v>
      </c>
      <c r="L79" s="104">
        <f t="shared" si="37"/>
        <v>40.599999999999994</v>
      </c>
    </row>
    <row r="80" spans="1:12" x14ac:dyDescent="0.2">
      <c r="A80" s="105" t="s">
        <v>181</v>
      </c>
      <c r="B80" s="103" t="s">
        <v>123</v>
      </c>
      <c r="C80" s="103" t="s">
        <v>179</v>
      </c>
      <c r="D80" s="103" t="s">
        <v>133</v>
      </c>
      <c r="E80" s="103"/>
      <c r="F80" s="103"/>
      <c r="G80" s="103"/>
      <c r="H80" s="103"/>
      <c r="I80" s="103"/>
      <c r="J80" s="104">
        <f>J81</f>
        <v>894.7</v>
      </c>
      <c r="K80" s="104">
        <f t="shared" ref="K80" si="38">K81</f>
        <v>904.6</v>
      </c>
      <c r="L80" s="104">
        <f t="shared" ref="L80" si="39">L81</f>
        <v>40.599999999999994</v>
      </c>
    </row>
    <row r="81" spans="1:12" ht="25.5" x14ac:dyDescent="0.2">
      <c r="A81" s="105" t="s">
        <v>165</v>
      </c>
      <c r="B81" s="103" t="s">
        <v>123</v>
      </c>
      <c r="C81" s="103" t="s">
        <v>179</v>
      </c>
      <c r="D81" s="103" t="s">
        <v>133</v>
      </c>
      <c r="E81" s="103" t="s">
        <v>161</v>
      </c>
      <c r="F81" s="103" t="s">
        <v>162</v>
      </c>
      <c r="G81" s="103"/>
      <c r="H81" s="103"/>
      <c r="I81" s="103"/>
      <c r="J81" s="104">
        <f>J82</f>
        <v>894.7</v>
      </c>
      <c r="K81" s="104">
        <f t="shared" ref="K81:K82" si="40">K82</f>
        <v>904.6</v>
      </c>
      <c r="L81" s="104">
        <f t="shared" ref="L81:L82" si="41">L82</f>
        <v>40.599999999999994</v>
      </c>
    </row>
    <row r="82" spans="1:12" ht="38.25" x14ac:dyDescent="0.2">
      <c r="A82" s="105" t="s">
        <v>166</v>
      </c>
      <c r="B82" s="103" t="s">
        <v>123</v>
      </c>
      <c r="C82" s="103" t="s">
        <v>179</v>
      </c>
      <c r="D82" s="103" t="s">
        <v>133</v>
      </c>
      <c r="E82" s="103" t="s">
        <v>161</v>
      </c>
      <c r="F82" s="103" t="s">
        <v>8</v>
      </c>
      <c r="G82" s="103" t="s">
        <v>163</v>
      </c>
      <c r="H82" s="103"/>
      <c r="I82" s="103"/>
      <c r="J82" s="104">
        <f>J83</f>
        <v>894.7</v>
      </c>
      <c r="K82" s="104">
        <f t="shared" si="40"/>
        <v>904.6</v>
      </c>
      <c r="L82" s="104">
        <f t="shared" si="41"/>
        <v>40.599999999999994</v>
      </c>
    </row>
    <row r="83" spans="1:12" ht="39" customHeight="1" x14ac:dyDescent="0.2">
      <c r="A83" s="105" t="s">
        <v>183</v>
      </c>
      <c r="B83" s="103" t="s">
        <v>123</v>
      </c>
      <c r="C83" s="103" t="s">
        <v>179</v>
      </c>
      <c r="D83" s="103" t="s">
        <v>133</v>
      </c>
      <c r="E83" s="103" t="s">
        <v>161</v>
      </c>
      <c r="F83" s="103" t="s">
        <v>8</v>
      </c>
      <c r="G83" s="103" t="s">
        <v>163</v>
      </c>
      <c r="H83" s="103" t="s">
        <v>182</v>
      </c>
      <c r="I83" s="103"/>
      <c r="J83" s="104">
        <f>J84+J86</f>
        <v>894.7</v>
      </c>
      <c r="K83" s="104">
        <f>K84+K86</f>
        <v>904.6</v>
      </c>
      <c r="L83" s="104">
        <f>L84+L86</f>
        <v>40.599999999999994</v>
      </c>
    </row>
    <row r="84" spans="1:12" ht="60.75" customHeight="1" x14ac:dyDescent="0.2">
      <c r="A84" s="105" t="s">
        <v>130</v>
      </c>
      <c r="B84" s="103" t="s">
        <v>123</v>
      </c>
      <c r="C84" s="103" t="s">
        <v>179</v>
      </c>
      <c r="D84" s="103" t="s">
        <v>133</v>
      </c>
      <c r="E84" s="103" t="s">
        <v>161</v>
      </c>
      <c r="F84" s="103" t="s">
        <v>8</v>
      </c>
      <c r="G84" s="103" t="s">
        <v>163</v>
      </c>
      <c r="H84" s="103" t="s">
        <v>182</v>
      </c>
      <c r="I84" s="103" t="s">
        <v>129</v>
      </c>
      <c r="J84" s="104">
        <f>J85</f>
        <v>879.6</v>
      </c>
      <c r="K84" s="104">
        <f t="shared" ref="K84:L84" si="42">K85</f>
        <v>888.9</v>
      </c>
      <c r="L84" s="104">
        <f t="shared" si="42"/>
        <v>24.2</v>
      </c>
    </row>
    <row r="85" spans="1:12" ht="25.5" x14ac:dyDescent="0.2">
      <c r="A85" s="105" t="s">
        <v>132</v>
      </c>
      <c r="B85" s="103" t="s">
        <v>123</v>
      </c>
      <c r="C85" s="103" t="s">
        <v>179</v>
      </c>
      <c r="D85" s="103" t="s">
        <v>133</v>
      </c>
      <c r="E85" s="103" t="s">
        <v>161</v>
      </c>
      <c r="F85" s="103" t="s">
        <v>8</v>
      </c>
      <c r="G85" s="103" t="s">
        <v>163</v>
      </c>
      <c r="H85" s="103" t="s">
        <v>182</v>
      </c>
      <c r="I85" s="103" t="s">
        <v>131</v>
      </c>
      <c r="J85" s="104">
        <v>879.6</v>
      </c>
      <c r="K85" s="104">
        <v>888.9</v>
      </c>
      <c r="L85" s="104">
        <v>24.2</v>
      </c>
    </row>
    <row r="86" spans="1:12" ht="25.5" x14ac:dyDescent="0.2">
      <c r="A86" s="102" t="s">
        <v>141</v>
      </c>
      <c r="B86" s="103" t="s">
        <v>123</v>
      </c>
      <c r="C86" s="103" t="s">
        <v>179</v>
      </c>
      <c r="D86" s="103" t="s">
        <v>133</v>
      </c>
      <c r="E86" s="103" t="s">
        <v>161</v>
      </c>
      <c r="F86" s="103" t="s">
        <v>8</v>
      </c>
      <c r="G86" s="103" t="s">
        <v>163</v>
      </c>
      <c r="H86" s="103" t="s">
        <v>182</v>
      </c>
      <c r="I86" s="103" t="s">
        <v>139</v>
      </c>
      <c r="J86" s="104">
        <f>J87</f>
        <v>15.1</v>
      </c>
      <c r="K86" s="104">
        <f t="shared" ref="K86" si="43">K87</f>
        <v>15.7</v>
      </c>
      <c r="L86" s="104">
        <f t="shared" ref="L86" si="44">L87</f>
        <v>16.399999999999999</v>
      </c>
    </row>
    <row r="87" spans="1:12" ht="28.5" customHeight="1" x14ac:dyDescent="0.2">
      <c r="A87" s="102" t="s">
        <v>142</v>
      </c>
      <c r="B87" s="103" t="s">
        <v>123</v>
      </c>
      <c r="C87" s="103" t="s">
        <v>179</v>
      </c>
      <c r="D87" s="103" t="s">
        <v>133</v>
      </c>
      <c r="E87" s="103" t="s">
        <v>161</v>
      </c>
      <c r="F87" s="103" t="s">
        <v>8</v>
      </c>
      <c r="G87" s="103" t="s">
        <v>163</v>
      </c>
      <c r="H87" s="103" t="s">
        <v>182</v>
      </c>
      <c r="I87" s="103" t="s">
        <v>140</v>
      </c>
      <c r="J87" s="104">
        <v>15.1</v>
      </c>
      <c r="K87" s="104">
        <v>15.7</v>
      </c>
      <c r="L87" s="104">
        <v>16.399999999999999</v>
      </c>
    </row>
    <row r="88" spans="1:12" x14ac:dyDescent="0.2">
      <c r="A88" s="105" t="s">
        <v>188</v>
      </c>
      <c r="B88" s="103" t="s">
        <v>123</v>
      </c>
      <c r="C88" s="103" t="s">
        <v>133</v>
      </c>
      <c r="D88" s="103"/>
      <c r="E88" s="103"/>
      <c r="F88" s="103"/>
      <c r="G88" s="103"/>
      <c r="H88" s="103"/>
      <c r="I88" s="103"/>
      <c r="J88" s="104">
        <f>J89+J104</f>
        <v>385.70000000000005</v>
      </c>
      <c r="K88" s="104">
        <f t="shared" ref="K88:L88" si="45">K89+K104</f>
        <v>558.09999999999991</v>
      </c>
      <c r="L88" s="104">
        <f t="shared" si="45"/>
        <v>722.1</v>
      </c>
    </row>
    <row r="89" spans="1:12" x14ac:dyDescent="0.2">
      <c r="A89" s="105" t="s">
        <v>189</v>
      </c>
      <c r="B89" s="103" t="s">
        <v>123</v>
      </c>
      <c r="C89" s="103" t="s">
        <v>133</v>
      </c>
      <c r="D89" s="103" t="s">
        <v>168</v>
      </c>
      <c r="E89" s="103"/>
      <c r="F89" s="103"/>
      <c r="G89" s="103"/>
      <c r="H89" s="103"/>
      <c r="I89" s="103"/>
      <c r="J89" s="104">
        <f>J90+J99</f>
        <v>385.70000000000005</v>
      </c>
      <c r="K89" s="104">
        <f>K90+K99</f>
        <v>558.09999999999991</v>
      </c>
      <c r="L89" s="104">
        <f>L90+L99</f>
        <v>722.1</v>
      </c>
    </row>
    <row r="90" spans="1:12" ht="25.5" x14ac:dyDescent="0.2">
      <c r="A90" s="105" t="s">
        <v>190</v>
      </c>
      <c r="B90" s="103" t="s">
        <v>123</v>
      </c>
      <c r="C90" s="103" t="s">
        <v>133</v>
      </c>
      <c r="D90" s="103" t="s">
        <v>168</v>
      </c>
      <c r="E90" s="103" t="s">
        <v>184</v>
      </c>
      <c r="F90" s="103" t="s">
        <v>162</v>
      </c>
      <c r="G90" s="103"/>
      <c r="H90" s="103"/>
      <c r="I90" s="103"/>
      <c r="J90" s="104">
        <f>J91</f>
        <v>238.20000000000002</v>
      </c>
      <c r="K90" s="104">
        <f t="shared" ref="K90" si="46">K91</f>
        <v>420.4</v>
      </c>
      <c r="L90" s="104">
        <f t="shared" ref="L90" si="47">L91</f>
        <v>594.20000000000005</v>
      </c>
    </row>
    <row r="91" spans="1:12" ht="25.5" x14ac:dyDescent="0.2">
      <c r="A91" s="105" t="s">
        <v>191</v>
      </c>
      <c r="B91" s="103" t="s">
        <v>123</v>
      </c>
      <c r="C91" s="103" t="s">
        <v>133</v>
      </c>
      <c r="D91" s="103" t="s">
        <v>168</v>
      </c>
      <c r="E91" s="103" t="s">
        <v>184</v>
      </c>
      <c r="F91" s="103" t="s">
        <v>10</v>
      </c>
      <c r="G91" s="103"/>
      <c r="H91" s="103"/>
      <c r="I91" s="103"/>
      <c r="J91" s="104">
        <f>J92</f>
        <v>238.20000000000002</v>
      </c>
      <c r="K91" s="104">
        <f t="shared" ref="K91:L91" si="48">K92</f>
        <v>420.4</v>
      </c>
      <c r="L91" s="104">
        <f t="shared" si="48"/>
        <v>594.20000000000005</v>
      </c>
    </row>
    <row r="92" spans="1:12" ht="39" customHeight="1" x14ac:dyDescent="0.2">
      <c r="A92" s="105" t="s">
        <v>192</v>
      </c>
      <c r="B92" s="103" t="s">
        <v>123</v>
      </c>
      <c r="C92" s="103" t="s">
        <v>133</v>
      </c>
      <c r="D92" s="103" t="s">
        <v>168</v>
      </c>
      <c r="E92" s="103" t="s">
        <v>184</v>
      </c>
      <c r="F92" s="103" t="s">
        <v>10</v>
      </c>
      <c r="G92" s="103" t="s">
        <v>122</v>
      </c>
      <c r="H92" s="103"/>
      <c r="I92" s="103"/>
      <c r="J92" s="104">
        <f>J93++J96</f>
        <v>238.20000000000002</v>
      </c>
      <c r="K92" s="104">
        <f t="shared" ref="K92:L92" si="49">K93++K96</f>
        <v>420.4</v>
      </c>
      <c r="L92" s="104">
        <f t="shared" si="49"/>
        <v>594.20000000000005</v>
      </c>
    </row>
    <row r="93" spans="1:12" ht="219" customHeight="1" x14ac:dyDescent="0.2">
      <c r="A93" s="105" t="s">
        <v>193</v>
      </c>
      <c r="B93" s="103" t="s">
        <v>123</v>
      </c>
      <c r="C93" s="103" t="s">
        <v>133</v>
      </c>
      <c r="D93" s="103" t="s">
        <v>168</v>
      </c>
      <c r="E93" s="103" t="s">
        <v>184</v>
      </c>
      <c r="F93" s="103" t="s">
        <v>10</v>
      </c>
      <c r="G93" s="103" t="s">
        <v>122</v>
      </c>
      <c r="H93" s="103" t="s">
        <v>185</v>
      </c>
      <c r="I93" s="103"/>
      <c r="J93" s="104">
        <f>J94</f>
        <v>20.9</v>
      </c>
      <c r="K93" s="104">
        <f t="shared" ref="K93:L93" si="50">K94</f>
        <v>82.6</v>
      </c>
      <c r="L93" s="104">
        <f t="shared" si="50"/>
        <v>143.9</v>
      </c>
    </row>
    <row r="94" spans="1:12" ht="15.75" customHeight="1" x14ac:dyDescent="0.2">
      <c r="A94" s="102" t="s">
        <v>194</v>
      </c>
      <c r="B94" s="103" t="s">
        <v>123</v>
      </c>
      <c r="C94" s="103" t="s">
        <v>133</v>
      </c>
      <c r="D94" s="103" t="s">
        <v>168</v>
      </c>
      <c r="E94" s="103" t="s">
        <v>184</v>
      </c>
      <c r="F94" s="103" t="s">
        <v>10</v>
      </c>
      <c r="G94" s="103" t="s">
        <v>122</v>
      </c>
      <c r="H94" s="103" t="s">
        <v>185</v>
      </c>
      <c r="I94" s="103" t="s">
        <v>186</v>
      </c>
      <c r="J94" s="104">
        <f>J95</f>
        <v>20.9</v>
      </c>
      <c r="K94" s="104">
        <f t="shared" ref="K94:L94" si="51">K95</f>
        <v>82.6</v>
      </c>
      <c r="L94" s="104">
        <f t="shared" si="51"/>
        <v>143.9</v>
      </c>
    </row>
    <row r="95" spans="1:12" ht="12" customHeight="1" x14ac:dyDescent="0.2">
      <c r="A95" s="105" t="s">
        <v>195</v>
      </c>
      <c r="B95" s="103" t="s">
        <v>123</v>
      </c>
      <c r="C95" s="103" t="s">
        <v>133</v>
      </c>
      <c r="D95" s="103" t="s">
        <v>168</v>
      </c>
      <c r="E95" s="103" t="s">
        <v>184</v>
      </c>
      <c r="F95" s="103" t="s">
        <v>10</v>
      </c>
      <c r="G95" s="103" t="s">
        <v>122</v>
      </c>
      <c r="H95" s="103" t="s">
        <v>185</v>
      </c>
      <c r="I95" s="103" t="s">
        <v>187</v>
      </c>
      <c r="J95" s="104">
        <v>20.9</v>
      </c>
      <c r="K95" s="104">
        <v>82.6</v>
      </c>
      <c r="L95" s="104">
        <v>143.9</v>
      </c>
    </row>
    <row r="96" spans="1:12" ht="191.25" customHeight="1" x14ac:dyDescent="0.2">
      <c r="A96" s="105" t="s">
        <v>418</v>
      </c>
      <c r="B96" s="103" t="s">
        <v>123</v>
      </c>
      <c r="C96" s="103" t="s">
        <v>133</v>
      </c>
      <c r="D96" s="103" t="s">
        <v>168</v>
      </c>
      <c r="E96" s="103" t="s">
        <v>184</v>
      </c>
      <c r="F96" s="103" t="s">
        <v>10</v>
      </c>
      <c r="G96" s="103" t="s">
        <v>122</v>
      </c>
      <c r="H96" s="103" t="s">
        <v>197</v>
      </c>
      <c r="I96" s="103"/>
      <c r="J96" s="104">
        <f>J97</f>
        <v>217.3</v>
      </c>
      <c r="K96" s="104">
        <f t="shared" ref="K96:K97" si="52">K97</f>
        <v>337.8</v>
      </c>
      <c r="L96" s="104">
        <f t="shared" ref="L96:L97" si="53">L97</f>
        <v>450.3</v>
      </c>
    </row>
    <row r="97" spans="1:12" ht="16.5" customHeight="1" x14ac:dyDescent="0.2">
      <c r="A97" s="102" t="s">
        <v>194</v>
      </c>
      <c r="B97" s="103" t="s">
        <v>123</v>
      </c>
      <c r="C97" s="103" t="s">
        <v>133</v>
      </c>
      <c r="D97" s="103" t="s">
        <v>168</v>
      </c>
      <c r="E97" s="103" t="s">
        <v>184</v>
      </c>
      <c r="F97" s="103" t="s">
        <v>10</v>
      </c>
      <c r="G97" s="103" t="s">
        <v>122</v>
      </c>
      <c r="H97" s="103" t="s">
        <v>197</v>
      </c>
      <c r="I97" s="103" t="s">
        <v>186</v>
      </c>
      <c r="J97" s="104">
        <f>J98</f>
        <v>217.3</v>
      </c>
      <c r="K97" s="104">
        <f t="shared" si="52"/>
        <v>337.8</v>
      </c>
      <c r="L97" s="104">
        <f t="shared" si="53"/>
        <v>450.3</v>
      </c>
    </row>
    <row r="98" spans="1:12" ht="15" customHeight="1" x14ac:dyDescent="0.2">
      <c r="A98" s="105" t="s">
        <v>195</v>
      </c>
      <c r="B98" s="103" t="s">
        <v>123</v>
      </c>
      <c r="C98" s="103" t="s">
        <v>133</v>
      </c>
      <c r="D98" s="103" t="s">
        <v>168</v>
      </c>
      <c r="E98" s="103" t="s">
        <v>184</v>
      </c>
      <c r="F98" s="103" t="s">
        <v>10</v>
      </c>
      <c r="G98" s="103" t="s">
        <v>122</v>
      </c>
      <c r="H98" s="103" t="s">
        <v>197</v>
      </c>
      <c r="I98" s="103" t="s">
        <v>187</v>
      </c>
      <c r="J98" s="104">
        <v>217.3</v>
      </c>
      <c r="K98" s="104">
        <v>337.8</v>
      </c>
      <c r="L98" s="104">
        <v>450.3</v>
      </c>
    </row>
    <row r="99" spans="1:12" ht="25.5" x14ac:dyDescent="0.2">
      <c r="A99" s="105" t="s">
        <v>165</v>
      </c>
      <c r="B99" s="103" t="s">
        <v>123</v>
      </c>
      <c r="C99" s="103" t="s">
        <v>133</v>
      </c>
      <c r="D99" s="103" t="s">
        <v>168</v>
      </c>
      <c r="E99" s="103" t="s">
        <v>161</v>
      </c>
      <c r="F99" s="103" t="s">
        <v>162</v>
      </c>
      <c r="G99" s="103"/>
      <c r="H99" s="103"/>
      <c r="I99" s="106"/>
      <c r="J99" s="104">
        <f>J100</f>
        <v>147.5</v>
      </c>
      <c r="K99" s="104">
        <f>K100</f>
        <v>137.69999999999999</v>
      </c>
      <c r="L99" s="104">
        <f>L100</f>
        <v>127.9</v>
      </c>
    </row>
    <row r="100" spans="1:12" ht="38.25" x14ac:dyDescent="0.2">
      <c r="A100" s="105" t="s">
        <v>166</v>
      </c>
      <c r="B100" s="103" t="s">
        <v>123</v>
      </c>
      <c r="C100" s="103" t="s">
        <v>133</v>
      </c>
      <c r="D100" s="103" t="s">
        <v>168</v>
      </c>
      <c r="E100" s="103" t="s">
        <v>161</v>
      </c>
      <c r="F100" s="103" t="s">
        <v>8</v>
      </c>
      <c r="G100" s="103" t="s">
        <v>163</v>
      </c>
      <c r="H100" s="103"/>
      <c r="I100" s="106"/>
      <c r="J100" s="104">
        <f>J101</f>
        <v>147.5</v>
      </c>
      <c r="K100" s="104">
        <f t="shared" ref="K100:L100" si="54">K101</f>
        <v>137.69999999999999</v>
      </c>
      <c r="L100" s="104">
        <f t="shared" si="54"/>
        <v>127.9</v>
      </c>
    </row>
    <row r="101" spans="1:12" ht="52.5" customHeight="1" x14ac:dyDescent="0.2">
      <c r="A101" s="105" t="s">
        <v>199</v>
      </c>
      <c r="B101" s="103" t="s">
        <v>123</v>
      </c>
      <c r="C101" s="103" t="s">
        <v>133</v>
      </c>
      <c r="D101" s="103" t="s">
        <v>168</v>
      </c>
      <c r="E101" s="103" t="s">
        <v>161</v>
      </c>
      <c r="F101" s="103" t="s">
        <v>8</v>
      </c>
      <c r="G101" s="103" t="s">
        <v>163</v>
      </c>
      <c r="H101" s="103" t="s">
        <v>198</v>
      </c>
      <c r="I101" s="103"/>
      <c r="J101" s="104">
        <f>J102</f>
        <v>147.5</v>
      </c>
      <c r="K101" s="104">
        <f t="shared" ref="K101:K102" si="55">K102</f>
        <v>137.69999999999999</v>
      </c>
      <c r="L101" s="104">
        <f t="shared" ref="L101:L102" si="56">L102</f>
        <v>127.9</v>
      </c>
    </row>
    <row r="102" spans="1:12" ht="25.5" x14ac:dyDescent="0.2">
      <c r="A102" s="102" t="s">
        <v>141</v>
      </c>
      <c r="B102" s="103" t="s">
        <v>123</v>
      </c>
      <c r="C102" s="103" t="s">
        <v>133</v>
      </c>
      <c r="D102" s="103" t="s">
        <v>168</v>
      </c>
      <c r="E102" s="103" t="s">
        <v>161</v>
      </c>
      <c r="F102" s="103" t="s">
        <v>8</v>
      </c>
      <c r="G102" s="103" t="s">
        <v>163</v>
      </c>
      <c r="H102" s="103" t="s">
        <v>198</v>
      </c>
      <c r="I102" s="103" t="s">
        <v>139</v>
      </c>
      <c r="J102" s="104">
        <f>J103</f>
        <v>147.5</v>
      </c>
      <c r="K102" s="104">
        <f t="shared" si="55"/>
        <v>137.69999999999999</v>
      </c>
      <c r="L102" s="104">
        <f t="shared" si="56"/>
        <v>127.9</v>
      </c>
    </row>
    <row r="103" spans="1:12" ht="26.25" customHeight="1" x14ac:dyDescent="0.2">
      <c r="A103" s="102" t="s">
        <v>142</v>
      </c>
      <c r="B103" s="103" t="s">
        <v>123</v>
      </c>
      <c r="C103" s="103" t="s">
        <v>133</v>
      </c>
      <c r="D103" s="103" t="s">
        <v>168</v>
      </c>
      <c r="E103" s="103" t="s">
        <v>161</v>
      </c>
      <c r="F103" s="103" t="s">
        <v>8</v>
      </c>
      <c r="G103" s="103" t="s">
        <v>163</v>
      </c>
      <c r="H103" s="103" t="s">
        <v>198</v>
      </c>
      <c r="I103" s="103" t="s">
        <v>140</v>
      </c>
      <c r="J103" s="104">
        <v>147.5</v>
      </c>
      <c r="K103" s="104">
        <v>137.69999999999999</v>
      </c>
      <c r="L103" s="104">
        <v>127.9</v>
      </c>
    </row>
    <row r="104" spans="1:12" ht="13.5" hidden="1" customHeight="1" x14ac:dyDescent="0.2">
      <c r="A104" s="105" t="s">
        <v>201</v>
      </c>
      <c r="B104" s="103" t="s">
        <v>123</v>
      </c>
      <c r="C104" s="103" t="s">
        <v>133</v>
      </c>
      <c r="D104" s="103" t="s">
        <v>200</v>
      </c>
      <c r="E104" s="103"/>
      <c r="F104" s="103"/>
      <c r="G104" s="103"/>
      <c r="H104" s="103"/>
      <c r="I104" s="103"/>
      <c r="J104" s="104">
        <f>J105</f>
        <v>0</v>
      </c>
      <c r="K104" s="104">
        <f t="shared" ref="K104:L104" si="57">K105</f>
        <v>0</v>
      </c>
      <c r="L104" s="104">
        <f t="shared" si="57"/>
        <v>0</v>
      </c>
    </row>
    <row r="105" spans="1:12" ht="0.75" hidden="1" customHeight="1" x14ac:dyDescent="0.2">
      <c r="A105" s="105" t="s">
        <v>165</v>
      </c>
      <c r="B105" s="103" t="s">
        <v>123</v>
      </c>
      <c r="C105" s="103" t="s">
        <v>133</v>
      </c>
      <c r="D105" s="103" t="s">
        <v>200</v>
      </c>
      <c r="E105" s="103" t="s">
        <v>161</v>
      </c>
      <c r="F105" s="103" t="s">
        <v>162</v>
      </c>
      <c r="G105" s="103"/>
      <c r="H105" s="103"/>
      <c r="I105" s="103"/>
      <c r="J105" s="104">
        <f>J106</f>
        <v>0</v>
      </c>
      <c r="K105" s="104">
        <f t="shared" ref="K105:L105" si="58">K106</f>
        <v>0</v>
      </c>
      <c r="L105" s="104">
        <f t="shared" si="58"/>
        <v>0</v>
      </c>
    </row>
    <row r="106" spans="1:12" ht="38.25" hidden="1" x14ac:dyDescent="0.2">
      <c r="A106" s="105" t="s">
        <v>166</v>
      </c>
      <c r="B106" s="103" t="s">
        <v>123</v>
      </c>
      <c r="C106" s="103" t="s">
        <v>133</v>
      </c>
      <c r="D106" s="103" t="s">
        <v>200</v>
      </c>
      <c r="E106" s="103" t="s">
        <v>161</v>
      </c>
      <c r="F106" s="103" t="s">
        <v>8</v>
      </c>
      <c r="G106" s="103" t="s">
        <v>163</v>
      </c>
      <c r="H106" s="103"/>
      <c r="I106" s="103"/>
      <c r="J106" s="104">
        <f>J107</f>
        <v>0</v>
      </c>
      <c r="K106" s="104">
        <f t="shared" ref="K106:L106" si="59">K107</f>
        <v>0</v>
      </c>
      <c r="L106" s="104">
        <f t="shared" si="59"/>
        <v>0</v>
      </c>
    </row>
    <row r="107" spans="1:12" ht="37.5" hidden="1" customHeight="1" x14ac:dyDescent="0.2">
      <c r="A107" s="105" t="s">
        <v>203</v>
      </c>
      <c r="B107" s="103" t="s">
        <v>123</v>
      </c>
      <c r="C107" s="103" t="s">
        <v>133</v>
      </c>
      <c r="D107" s="103" t="s">
        <v>200</v>
      </c>
      <c r="E107" s="103" t="s">
        <v>161</v>
      </c>
      <c r="F107" s="103" t="s">
        <v>8</v>
      </c>
      <c r="G107" s="103" t="s">
        <v>163</v>
      </c>
      <c r="H107" s="103" t="s">
        <v>202</v>
      </c>
      <c r="I107" s="103"/>
      <c r="J107" s="104">
        <f>J108</f>
        <v>0</v>
      </c>
      <c r="K107" s="104">
        <f t="shared" ref="K107:L107" si="60">K108</f>
        <v>0</v>
      </c>
      <c r="L107" s="104">
        <f t="shared" si="60"/>
        <v>0</v>
      </c>
    </row>
    <row r="108" spans="1:12" ht="25.5" hidden="1" x14ac:dyDescent="0.2">
      <c r="A108" s="102" t="s">
        <v>141</v>
      </c>
      <c r="B108" s="103" t="s">
        <v>123</v>
      </c>
      <c r="C108" s="103" t="s">
        <v>133</v>
      </c>
      <c r="D108" s="103" t="s">
        <v>200</v>
      </c>
      <c r="E108" s="103" t="s">
        <v>161</v>
      </c>
      <c r="F108" s="103" t="s">
        <v>8</v>
      </c>
      <c r="G108" s="103" t="s">
        <v>163</v>
      </c>
      <c r="H108" s="103" t="s">
        <v>202</v>
      </c>
      <c r="I108" s="103" t="s">
        <v>139</v>
      </c>
      <c r="J108" s="104">
        <f>J109</f>
        <v>0</v>
      </c>
      <c r="K108" s="104">
        <f t="shared" ref="K108" si="61">K109</f>
        <v>0</v>
      </c>
      <c r="L108" s="104">
        <f t="shared" ref="L108" si="62">L109</f>
        <v>0</v>
      </c>
    </row>
    <row r="109" spans="1:12" ht="28.5" hidden="1" customHeight="1" x14ac:dyDescent="0.2">
      <c r="A109" s="102" t="s">
        <v>142</v>
      </c>
      <c r="B109" s="103" t="s">
        <v>123</v>
      </c>
      <c r="C109" s="103" t="s">
        <v>133</v>
      </c>
      <c r="D109" s="103" t="s">
        <v>200</v>
      </c>
      <c r="E109" s="103" t="s">
        <v>161</v>
      </c>
      <c r="F109" s="103" t="s">
        <v>8</v>
      </c>
      <c r="G109" s="103" t="s">
        <v>163</v>
      </c>
      <c r="H109" s="103" t="s">
        <v>202</v>
      </c>
      <c r="I109" s="103" t="s">
        <v>140</v>
      </c>
      <c r="J109" s="104">
        <v>0</v>
      </c>
      <c r="K109" s="104">
        <v>0</v>
      </c>
      <c r="L109" s="104">
        <v>0</v>
      </c>
    </row>
    <row r="110" spans="1:12" ht="13.5" hidden="1" customHeight="1" x14ac:dyDescent="0.2">
      <c r="A110" s="105" t="s">
        <v>450</v>
      </c>
      <c r="B110" s="103" t="s">
        <v>123</v>
      </c>
      <c r="C110" s="103" t="s">
        <v>168</v>
      </c>
      <c r="D110" s="103"/>
      <c r="E110" s="103"/>
      <c r="F110" s="103"/>
      <c r="G110" s="103"/>
      <c r="H110" s="103"/>
      <c r="I110" s="103"/>
      <c r="J110" s="104">
        <f>J111</f>
        <v>0</v>
      </c>
      <c r="K110" s="104">
        <f t="shared" ref="K110:L110" si="63">K111</f>
        <v>0</v>
      </c>
      <c r="L110" s="104">
        <f t="shared" si="63"/>
        <v>0</v>
      </c>
    </row>
    <row r="111" spans="1:12" ht="28.5" hidden="1" customHeight="1" x14ac:dyDescent="0.2">
      <c r="A111" s="105" t="s">
        <v>459</v>
      </c>
      <c r="B111" s="103" t="s">
        <v>123</v>
      </c>
      <c r="C111" s="238" t="s">
        <v>168</v>
      </c>
      <c r="D111" s="238" t="s">
        <v>168</v>
      </c>
      <c r="E111" s="238"/>
      <c r="F111" s="238"/>
      <c r="G111" s="238"/>
      <c r="H111" s="238"/>
      <c r="I111" s="238"/>
      <c r="J111" s="239">
        <f t="shared" ref="J111:L116" si="64">J112</f>
        <v>0</v>
      </c>
      <c r="K111" s="239">
        <f t="shared" si="64"/>
        <v>0</v>
      </c>
      <c r="L111" s="239">
        <f t="shared" si="64"/>
        <v>0</v>
      </c>
    </row>
    <row r="112" spans="1:12" ht="30.75" hidden="1" customHeight="1" x14ac:dyDescent="0.2">
      <c r="A112" s="105" t="s">
        <v>190</v>
      </c>
      <c r="B112" s="103" t="s">
        <v>123</v>
      </c>
      <c r="C112" s="238" t="s">
        <v>168</v>
      </c>
      <c r="D112" s="238" t="s">
        <v>168</v>
      </c>
      <c r="E112" s="238" t="s">
        <v>184</v>
      </c>
      <c r="F112" s="238" t="s">
        <v>162</v>
      </c>
      <c r="G112" s="238"/>
      <c r="H112" s="238"/>
      <c r="I112" s="238"/>
      <c r="J112" s="239">
        <f t="shared" si="64"/>
        <v>0</v>
      </c>
      <c r="K112" s="239">
        <f t="shared" si="64"/>
        <v>0</v>
      </c>
      <c r="L112" s="239">
        <f t="shared" si="64"/>
        <v>0</v>
      </c>
    </row>
    <row r="113" spans="1:12" ht="37.5" hidden="1" customHeight="1" x14ac:dyDescent="0.2">
      <c r="A113" s="105" t="s">
        <v>204</v>
      </c>
      <c r="B113" s="103" t="s">
        <v>123</v>
      </c>
      <c r="C113" s="238" t="s">
        <v>168</v>
      </c>
      <c r="D113" s="238" t="s">
        <v>168</v>
      </c>
      <c r="E113" s="238" t="s">
        <v>184</v>
      </c>
      <c r="F113" s="238" t="s">
        <v>8</v>
      </c>
      <c r="G113" s="238"/>
      <c r="H113" s="238"/>
      <c r="I113" s="238"/>
      <c r="J113" s="239">
        <f>J114</f>
        <v>0</v>
      </c>
      <c r="K113" s="239">
        <f>K114</f>
        <v>0</v>
      </c>
      <c r="L113" s="239">
        <f>L115</f>
        <v>0</v>
      </c>
    </row>
    <row r="114" spans="1:12" ht="57.75" hidden="1" customHeight="1" x14ac:dyDescent="0.2">
      <c r="A114" s="101" t="s">
        <v>458</v>
      </c>
      <c r="B114" s="103" t="s">
        <v>123</v>
      </c>
      <c r="C114" s="238" t="s">
        <v>168</v>
      </c>
      <c r="D114" s="238" t="s">
        <v>168</v>
      </c>
      <c r="E114" s="238" t="s">
        <v>184</v>
      </c>
      <c r="F114" s="238" t="s">
        <v>8</v>
      </c>
      <c r="G114" s="238" t="s">
        <v>133</v>
      </c>
      <c r="H114" s="238"/>
      <c r="I114" s="240"/>
      <c r="J114" s="239">
        <f>J115</f>
        <v>0</v>
      </c>
      <c r="K114" s="239">
        <f t="shared" ref="K114:L114" si="65">K115</f>
        <v>0</v>
      </c>
      <c r="L114" s="239">
        <f t="shared" si="65"/>
        <v>0</v>
      </c>
    </row>
    <row r="115" spans="1:12" ht="54.75" hidden="1" customHeight="1" x14ac:dyDescent="0.2">
      <c r="A115" s="105" t="s">
        <v>457</v>
      </c>
      <c r="B115" s="103" t="s">
        <v>123</v>
      </c>
      <c r="C115" s="238" t="s">
        <v>168</v>
      </c>
      <c r="D115" s="238" t="s">
        <v>168</v>
      </c>
      <c r="E115" s="238" t="s">
        <v>184</v>
      </c>
      <c r="F115" s="238" t="s">
        <v>8</v>
      </c>
      <c r="G115" s="238" t="s">
        <v>133</v>
      </c>
      <c r="H115" s="238" t="s">
        <v>456</v>
      </c>
      <c r="I115" s="240"/>
      <c r="J115" s="239">
        <f t="shared" si="64"/>
        <v>0</v>
      </c>
      <c r="K115" s="239">
        <f t="shared" si="64"/>
        <v>0</v>
      </c>
      <c r="L115" s="239">
        <f t="shared" si="64"/>
        <v>0</v>
      </c>
    </row>
    <row r="116" spans="1:12" ht="0.75" hidden="1" customHeight="1" x14ac:dyDescent="0.2">
      <c r="A116" s="102" t="s">
        <v>208</v>
      </c>
      <c r="B116" s="103" t="s">
        <v>123</v>
      </c>
      <c r="C116" s="238" t="s">
        <v>168</v>
      </c>
      <c r="D116" s="238" t="s">
        <v>168</v>
      </c>
      <c r="E116" s="238" t="s">
        <v>184</v>
      </c>
      <c r="F116" s="238" t="s">
        <v>8</v>
      </c>
      <c r="G116" s="238" t="s">
        <v>133</v>
      </c>
      <c r="H116" s="238" t="s">
        <v>456</v>
      </c>
      <c r="I116" s="238" t="s">
        <v>206</v>
      </c>
      <c r="J116" s="239">
        <f t="shared" si="64"/>
        <v>0</v>
      </c>
      <c r="K116" s="239">
        <f t="shared" si="64"/>
        <v>0</v>
      </c>
      <c r="L116" s="239">
        <f t="shared" si="64"/>
        <v>0</v>
      </c>
    </row>
    <row r="117" spans="1:12" ht="16.5" hidden="1" customHeight="1" x14ac:dyDescent="0.2">
      <c r="A117" s="111" t="s">
        <v>209</v>
      </c>
      <c r="B117" s="103" t="s">
        <v>123</v>
      </c>
      <c r="C117" s="238" t="s">
        <v>168</v>
      </c>
      <c r="D117" s="238" t="s">
        <v>168</v>
      </c>
      <c r="E117" s="238" t="s">
        <v>184</v>
      </c>
      <c r="F117" s="238" t="s">
        <v>8</v>
      </c>
      <c r="G117" s="238" t="s">
        <v>133</v>
      </c>
      <c r="H117" s="238" t="s">
        <v>456</v>
      </c>
      <c r="I117" s="238" t="s">
        <v>207</v>
      </c>
      <c r="J117" s="239">
        <v>0</v>
      </c>
      <c r="K117" s="239">
        <v>0</v>
      </c>
      <c r="L117" s="239">
        <v>0</v>
      </c>
    </row>
    <row r="118" spans="1:12" ht="12" customHeight="1" x14ac:dyDescent="0.2">
      <c r="A118" s="105" t="s">
        <v>213</v>
      </c>
      <c r="B118" s="103" t="s">
        <v>123</v>
      </c>
      <c r="C118" s="103" t="s">
        <v>210</v>
      </c>
      <c r="D118" s="103"/>
      <c r="E118" s="103"/>
      <c r="F118" s="103"/>
      <c r="G118" s="103"/>
      <c r="H118" s="103"/>
      <c r="I118" s="103"/>
      <c r="J118" s="104">
        <f>J119</f>
        <v>54.1</v>
      </c>
      <c r="K118" s="104">
        <f t="shared" ref="K118:L118" si="66">K119</f>
        <v>56.2</v>
      </c>
      <c r="L118" s="104">
        <f t="shared" si="66"/>
        <v>56.2</v>
      </c>
    </row>
    <row r="119" spans="1:12" x14ac:dyDescent="0.2">
      <c r="A119" s="105" t="s">
        <v>214</v>
      </c>
      <c r="B119" s="103" t="s">
        <v>123</v>
      </c>
      <c r="C119" s="103" t="s">
        <v>210</v>
      </c>
      <c r="D119" s="103" t="s">
        <v>210</v>
      </c>
      <c r="E119" s="103"/>
      <c r="F119" s="103"/>
      <c r="G119" s="103"/>
      <c r="H119" s="103"/>
      <c r="I119" s="103"/>
      <c r="J119" s="104">
        <f t="shared" ref="J119:L123" si="67">J120</f>
        <v>54.1</v>
      </c>
      <c r="K119" s="104">
        <f t="shared" ref="K119" si="68">K120</f>
        <v>56.2</v>
      </c>
      <c r="L119" s="104">
        <f t="shared" ref="L119" si="69">L120</f>
        <v>56.2</v>
      </c>
    </row>
    <row r="120" spans="1:12" ht="25.5" x14ac:dyDescent="0.2">
      <c r="A120" s="105" t="s">
        <v>165</v>
      </c>
      <c r="B120" s="103" t="s">
        <v>123</v>
      </c>
      <c r="C120" s="103" t="s">
        <v>210</v>
      </c>
      <c r="D120" s="103" t="s">
        <v>210</v>
      </c>
      <c r="E120" s="103" t="s">
        <v>161</v>
      </c>
      <c r="F120" s="103" t="s">
        <v>162</v>
      </c>
      <c r="G120" s="103"/>
      <c r="H120" s="103"/>
      <c r="I120" s="103"/>
      <c r="J120" s="104">
        <f t="shared" si="67"/>
        <v>54.1</v>
      </c>
      <c r="K120" s="104">
        <f t="shared" si="67"/>
        <v>56.2</v>
      </c>
      <c r="L120" s="104">
        <f t="shared" si="67"/>
        <v>56.2</v>
      </c>
    </row>
    <row r="121" spans="1:12" ht="38.25" x14ac:dyDescent="0.2">
      <c r="A121" s="105" t="s">
        <v>166</v>
      </c>
      <c r="B121" s="103" t="s">
        <v>123</v>
      </c>
      <c r="C121" s="103" t="s">
        <v>210</v>
      </c>
      <c r="D121" s="103" t="s">
        <v>210</v>
      </c>
      <c r="E121" s="103" t="s">
        <v>161</v>
      </c>
      <c r="F121" s="103" t="s">
        <v>8</v>
      </c>
      <c r="G121" s="103"/>
      <c r="H121" s="103"/>
      <c r="I121" s="103"/>
      <c r="J121" s="104">
        <f t="shared" si="67"/>
        <v>54.1</v>
      </c>
      <c r="K121" s="104">
        <f t="shared" ref="K121:L121" si="70">K122</f>
        <v>56.2</v>
      </c>
      <c r="L121" s="104">
        <f t="shared" si="70"/>
        <v>56.2</v>
      </c>
    </row>
    <row r="122" spans="1:12" ht="13.5" customHeight="1" x14ac:dyDescent="0.2">
      <c r="A122" s="105" t="s">
        <v>212</v>
      </c>
      <c r="B122" s="103" t="s">
        <v>123</v>
      </c>
      <c r="C122" s="103" t="s">
        <v>210</v>
      </c>
      <c r="D122" s="103" t="s">
        <v>210</v>
      </c>
      <c r="E122" s="103" t="s">
        <v>161</v>
      </c>
      <c r="F122" s="103" t="s">
        <v>8</v>
      </c>
      <c r="G122" s="103" t="s">
        <v>162</v>
      </c>
      <c r="H122" s="103" t="s">
        <v>211</v>
      </c>
      <c r="I122" s="106"/>
      <c r="J122" s="104">
        <f t="shared" si="67"/>
        <v>54.1</v>
      </c>
      <c r="K122" s="104">
        <f t="shared" ref="K122:K123" si="71">K123</f>
        <v>56.2</v>
      </c>
      <c r="L122" s="104">
        <f t="shared" ref="L122:L123" si="72">L123</f>
        <v>56.2</v>
      </c>
    </row>
    <row r="123" spans="1:12" ht="25.5" x14ac:dyDescent="0.2">
      <c r="A123" s="102" t="s">
        <v>141</v>
      </c>
      <c r="B123" s="103" t="s">
        <v>123</v>
      </c>
      <c r="C123" s="103" t="s">
        <v>210</v>
      </c>
      <c r="D123" s="103" t="s">
        <v>210</v>
      </c>
      <c r="E123" s="103" t="s">
        <v>161</v>
      </c>
      <c r="F123" s="103" t="s">
        <v>8</v>
      </c>
      <c r="G123" s="103" t="s">
        <v>162</v>
      </c>
      <c r="H123" s="103" t="s">
        <v>211</v>
      </c>
      <c r="I123" s="103" t="s">
        <v>139</v>
      </c>
      <c r="J123" s="104">
        <f t="shared" si="67"/>
        <v>54.1</v>
      </c>
      <c r="K123" s="104">
        <f t="shared" si="71"/>
        <v>56.2</v>
      </c>
      <c r="L123" s="104">
        <f t="shared" si="72"/>
        <v>56.2</v>
      </c>
    </row>
    <row r="124" spans="1:12" ht="27.75" customHeight="1" x14ac:dyDescent="0.2">
      <c r="A124" s="102" t="s">
        <v>142</v>
      </c>
      <c r="B124" s="103" t="s">
        <v>123</v>
      </c>
      <c r="C124" s="103" t="s">
        <v>210</v>
      </c>
      <c r="D124" s="103" t="s">
        <v>210</v>
      </c>
      <c r="E124" s="103" t="s">
        <v>161</v>
      </c>
      <c r="F124" s="103" t="s">
        <v>8</v>
      </c>
      <c r="G124" s="103" t="s">
        <v>162</v>
      </c>
      <c r="H124" s="103" t="s">
        <v>211</v>
      </c>
      <c r="I124" s="103" t="s">
        <v>140</v>
      </c>
      <c r="J124" s="104">
        <v>54.1</v>
      </c>
      <c r="K124" s="104">
        <v>56.2</v>
      </c>
      <c r="L124" s="104">
        <v>56.2</v>
      </c>
    </row>
    <row r="125" spans="1:12" x14ac:dyDescent="0.2">
      <c r="A125" s="105" t="s">
        <v>216</v>
      </c>
      <c r="B125" s="103" t="s">
        <v>123</v>
      </c>
      <c r="C125" s="103" t="s">
        <v>17</v>
      </c>
      <c r="D125" s="103"/>
      <c r="E125" s="103"/>
      <c r="F125" s="103"/>
      <c r="G125" s="103"/>
      <c r="H125" s="103"/>
      <c r="I125" s="103"/>
      <c r="J125" s="104">
        <f>J126+J140+J133</f>
        <v>8076</v>
      </c>
      <c r="K125" s="104">
        <f t="shared" ref="K125:L125" si="73">K126+K140+K133</f>
        <v>10901.9</v>
      </c>
      <c r="L125" s="104">
        <f t="shared" si="73"/>
        <v>10892</v>
      </c>
    </row>
    <row r="126" spans="1:12" x14ac:dyDescent="0.2">
      <c r="A126" s="105" t="s">
        <v>217</v>
      </c>
      <c r="B126" s="103" t="s">
        <v>123</v>
      </c>
      <c r="C126" s="103" t="s">
        <v>17</v>
      </c>
      <c r="D126" s="103" t="s">
        <v>122</v>
      </c>
      <c r="E126" s="103"/>
      <c r="F126" s="103"/>
      <c r="G126" s="103"/>
      <c r="H126" s="103"/>
      <c r="I126" s="103"/>
      <c r="J126" s="104">
        <f t="shared" ref="J126:J131" si="74">J127</f>
        <v>1919.7</v>
      </c>
      <c r="K126" s="104">
        <f t="shared" ref="K126:L128" si="75">K127</f>
        <v>1995.5</v>
      </c>
      <c r="L126" s="104">
        <f t="shared" si="75"/>
        <v>1995.5</v>
      </c>
    </row>
    <row r="127" spans="1:12" ht="42" customHeight="1" x14ac:dyDescent="0.2">
      <c r="A127" s="105" t="s">
        <v>428</v>
      </c>
      <c r="B127" s="103" t="s">
        <v>123</v>
      </c>
      <c r="C127" s="103" t="s">
        <v>17</v>
      </c>
      <c r="D127" s="103" t="s">
        <v>122</v>
      </c>
      <c r="E127" s="103" t="s">
        <v>122</v>
      </c>
      <c r="F127" s="103" t="s">
        <v>162</v>
      </c>
      <c r="G127" s="103"/>
      <c r="H127" s="103"/>
      <c r="I127" s="103"/>
      <c r="J127" s="104">
        <f t="shared" si="74"/>
        <v>1919.7</v>
      </c>
      <c r="K127" s="104">
        <f t="shared" si="75"/>
        <v>1995.5</v>
      </c>
      <c r="L127" s="104">
        <f t="shared" si="75"/>
        <v>1995.5</v>
      </c>
    </row>
    <row r="128" spans="1:12" ht="20.25" customHeight="1" x14ac:dyDescent="0.2">
      <c r="A128" s="105" t="s">
        <v>218</v>
      </c>
      <c r="B128" s="103" t="s">
        <v>123</v>
      </c>
      <c r="C128" s="103" t="s">
        <v>17</v>
      </c>
      <c r="D128" s="103" t="s">
        <v>122</v>
      </c>
      <c r="E128" s="103" t="s">
        <v>122</v>
      </c>
      <c r="F128" s="103" t="s">
        <v>9</v>
      </c>
      <c r="G128" s="103"/>
      <c r="H128" s="103"/>
      <c r="I128" s="103"/>
      <c r="J128" s="104">
        <f t="shared" si="74"/>
        <v>1919.7</v>
      </c>
      <c r="K128" s="104">
        <f t="shared" si="75"/>
        <v>1995.5</v>
      </c>
      <c r="L128" s="104">
        <f t="shared" si="75"/>
        <v>1995.5</v>
      </c>
    </row>
    <row r="129" spans="1:12" ht="52.5" customHeight="1" x14ac:dyDescent="0.2">
      <c r="A129" s="105" t="s">
        <v>219</v>
      </c>
      <c r="B129" s="103" t="s">
        <v>123</v>
      </c>
      <c r="C129" s="103" t="s">
        <v>17</v>
      </c>
      <c r="D129" s="103" t="s">
        <v>122</v>
      </c>
      <c r="E129" s="103" t="s">
        <v>122</v>
      </c>
      <c r="F129" s="103" t="s">
        <v>9</v>
      </c>
      <c r="G129" s="103" t="s">
        <v>168</v>
      </c>
      <c r="H129" s="103"/>
      <c r="I129" s="103"/>
      <c r="J129" s="104">
        <f t="shared" si="74"/>
        <v>1919.7</v>
      </c>
      <c r="K129" s="104">
        <f t="shared" ref="K129:K131" si="76">K130</f>
        <v>1995.5</v>
      </c>
      <c r="L129" s="104">
        <f t="shared" ref="L129:L131" si="77">L130</f>
        <v>1995.5</v>
      </c>
    </row>
    <row r="130" spans="1:12" ht="25.5" x14ac:dyDescent="0.2">
      <c r="A130" s="107" t="s">
        <v>220</v>
      </c>
      <c r="B130" s="103" t="s">
        <v>123</v>
      </c>
      <c r="C130" s="103" t="s">
        <v>17</v>
      </c>
      <c r="D130" s="103" t="s">
        <v>122</v>
      </c>
      <c r="E130" s="103" t="s">
        <v>122</v>
      </c>
      <c r="F130" s="103" t="s">
        <v>9</v>
      </c>
      <c r="G130" s="103" t="s">
        <v>168</v>
      </c>
      <c r="H130" s="103" t="s">
        <v>215</v>
      </c>
      <c r="I130" s="106"/>
      <c r="J130" s="104">
        <f t="shared" si="74"/>
        <v>1919.7</v>
      </c>
      <c r="K130" s="104">
        <f t="shared" si="76"/>
        <v>1995.5</v>
      </c>
      <c r="L130" s="104">
        <f t="shared" si="77"/>
        <v>1995.5</v>
      </c>
    </row>
    <row r="131" spans="1:12" ht="14.25" customHeight="1" x14ac:dyDescent="0.2">
      <c r="A131" s="102" t="s">
        <v>194</v>
      </c>
      <c r="B131" s="103" t="s">
        <v>123</v>
      </c>
      <c r="C131" s="103" t="s">
        <v>17</v>
      </c>
      <c r="D131" s="103" t="s">
        <v>122</v>
      </c>
      <c r="E131" s="103" t="s">
        <v>122</v>
      </c>
      <c r="F131" s="103" t="s">
        <v>9</v>
      </c>
      <c r="G131" s="103" t="s">
        <v>168</v>
      </c>
      <c r="H131" s="103" t="s">
        <v>215</v>
      </c>
      <c r="I131" s="103" t="s">
        <v>186</v>
      </c>
      <c r="J131" s="104">
        <f t="shared" si="74"/>
        <v>1919.7</v>
      </c>
      <c r="K131" s="104">
        <f t="shared" si="76"/>
        <v>1995.5</v>
      </c>
      <c r="L131" s="104">
        <f t="shared" si="77"/>
        <v>1995.5</v>
      </c>
    </row>
    <row r="132" spans="1:12" ht="25.5" x14ac:dyDescent="0.2">
      <c r="A132" s="102" t="s">
        <v>221</v>
      </c>
      <c r="B132" s="103" t="s">
        <v>123</v>
      </c>
      <c r="C132" s="103" t="s">
        <v>17</v>
      </c>
      <c r="D132" s="103" t="s">
        <v>122</v>
      </c>
      <c r="E132" s="103" t="s">
        <v>122</v>
      </c>
      <c r="F132" s="103" t="s">
        <v>9</v>
      </c>
      <c r="G132" s="103" t="s">
        <v>168</v>
      </c>
      <c r="H132" s="103" t="s">
        <v>215</v>
      </c>
      <c r="I132" s="103" t="s">
        <v>143</v>
      </c>
      <c r="J132" s="104">
        <v>1919.7</v>
      </c>
      <c r="K132" s="104">
        <v>1995.5</v>
      </c>
      <c r="L132" s="104">
        <v>1995.5</v>
      </c>
    </row>
    <row r="133" spans="1:12" x14ac:dyDescent="0.2">
      <c r="A133" s="105" t="s">
        <v>274</v>
      </c>
      <c r="B133" s="103" t="s">
        <v>123</v>
      </c>
      <c r="C133" s="103" t="s">
        <v>17</v>
      </c>
      <c r="D133" s="103" t="s">
        <v>179</v>
      </c>
      <c r="E133" s="103"/>
      <c r="F133" s="103"/>
      <c r="G133" s="103"/>
      <c r="H133" s="103"/>
      <c r="I133" s="103"/>
      <c r="J133" s="104">
        <f t="shared" ref="J133:J138" si="78">J134</f>
        <v>350.7</v>
      </c>
      <c r="K133" s="104">
        <f t="shared" ref="K133:L133" si="79">K134</f>
        <v>347.9</v>
      </c>
      <c r="L133" s="104">
        <f t="shared" si="79"/>
        <v>346.6</v>
      </c>
    </row>
    <row r="134" spans="1:12" ht="25.5" x14ac:dyDescent="0.2">
      <c r="A134" s="105" t="s">
        <v>190</v>
      </c>
      <c r="B134" s="103" t="s">
        <v>123</v>
      </c>
      <c r="C134" s="103" t="s">
        <v>17</v>
      </c>
      <c r="D134" s="103" t="s">
        <v>179</v>
      </c>
      <c r="E134" s="103" t="s">
        <v>184</v>
      </c>
      <c r="F134" s="103" t="s">
        <v>162</v>
      </c>
      <c r="G134" s="103"/>
      <c r="H134" s="103"/>
      <c r="I134" s="103"/>
      <c r="J134" s="104">
        <f t="shared" si="78"/>
        <v>350.7</v>
      </c>
      <c r="K134" s="104">
        <f t="shared" ref="K134:L136" si="80">K135</f>
        <v>347.9</v>
      </c>
      <c r="L134" s="104">
        <f t="shared" si="80"/>
        <v>346.6</v>
      </c>
    </row>
    <row r="135" spans="1:12" ht="25.5" x14ac:dyDescent="0.2">
      <c r="A135" s="105" t="s">
        <v>191</v>
      </c>
      <c r="B135" s="103" t="s">
        <v>123</v>
      </c>
      <c r="C135" s="103" t="s">
        <v>17</v>
      </c>
      <c r="D135" s="103" t="s">
        <v>179</v>
      </c>
      <c r="E135" s="103" t="s">
        <v>184</v>
      </c>
      <c r="F135" s="103" t="s">
        <v>10</v>
      </c>
      <c r="G135" s="103"/>
      <c r="H135" s="103"/>
      <c r="I135" s="103"/>
      <c r="J135" s="104">
        <f t="shared" si="78"/>
        <v>350.7</v>
      </c>
      <c r="K135" s="104">
        <f t="shared" si="80"/>
        <v>347.9</v>
      </c>
      <c r="L135" s="104">
        <f t="shared" si="80"/>
        <v>346.6</v>
      </c>
    </row>
    <row r="136" spans="1:12" ht="38.25" x14ac:dyDescent="0.2">
      <c r="A136" s="105" t="s">
        <v>192</v>
      </c>
      <c r="B136" s="103" t="s">
        <v>123</v>
      </c>
      <c r="C136" s="103" t="s">
        <v>17</v>
      </c>
      <c r="D136" s="103" t="s">
        <v>179</v>
      </c>
      <c r="E136" s="103" t="s">
        <v>184</v>
      </c>
      <c r="F136" s="103" t="s">
        <v>10</v>
      </c>
      <c r="G136" s="103" t="s">
        <v>122</v>
      </c>
      <c r="H136" s="103"/>
      <c r="I136" s="103"/>
      <c r="J136" s="104">
        <f t="shared" si="78"/>
        <v>350.7</v>
      </c>
      <c r="K136" s="104">
        <f t="shared" si="80"/>
        <v>347.9</v>
      </c>
      <c r="L136" s="104">
        <f t="shared" si="80"/>
        <v>346.6</v>
      </c>
    </row>
    <row r="137" spans="1:12" ht="185.25" customHeight="1" x14ac:dyDescent="0.2">
      <c r="A137" s="105" t="s">
        <v>419</v>
      </c>
      <c r="B137" s="103" t="s">
        <v>123</v>
      </c>
      <c r="C137" s="103" t="s">
        <v>17</v>
      </c>
      <c r="D137" s="103" t="s">
        <v>179</v>
      </c>
      <c r="E137" s="103" t="s">
        <v>184</v>
      </c>
      <c r="F137" s="103" t="s">
        <v>10</v>
      </c>
      <c r="G137" s="103" t="s">
        <v>122</v>
      </c>
      <c r="H137" s="103" t="s">
        <v>196</v>
      </c>
      <c r="I137" s="103"/>
      <c r="J137" s="104">
        <f t="shared" si="78"/>
        <v>350.7</v>
      </c>
      <c r="K137" s="104">
        <f t="shared" ref="K137:L138" si="81">K138</f>
        <v>347.9</v>
      </c>
      <c r="L137" s="104">
        <f t="shared" si="81"/>
        <v>346.6</v>
      </c>
    </row>
    <row r="138" spans="1:12" ht="14.25" customHeight="1" x14ac:dyDescent="0.2">
      <c r="A138" s="102" t="s">
        <v>194</v>
      </c>
      <c r="B138" s="103" t="s">
        <v>123</v>
      </c>
      <c r="C138" s="103" t="s">
        <v>17</v>
      </c>
      <c r="D138" s="103" t="s">
        <v>179</v>
      </c>
      <c r="E138" s="103" t="s">
        <v>184</v>
      </c>
      <c r="F138" s="103" t="s">
        <v>10</v>
      </c>
      <c r="G138" s="103" t="s">
        <v>122</v>
      </c>
      <c r="H138" s="103" t="s">
        <v>196</v>
      </c>
      <c r="I138" s="103" t="s">
        <v>186</v>
      </c>
      <c r="J138" s="104">
        <f t="shared" si="78"/>
        <v>350.7</v>
      </c>
      <c r="K138" s="104">
        <f t="shared" si="81"/>
        <v>347.9</v>
      </c>
      <c r="L138" s="104">
        <f t="shared" si="81"/>
        <v>346.6</v>
      </c>
    </row>
    <row r="139" spans="1:12" ht="25.5" x14ac:dyDescent="0.2">
      <c r="A139" s="102" t="s">
        <v>221</v>
      </c>
      <c r="B139" s="103" t="s">
        <v>123</v>
      </c>
      <c r="C139" s="103" t="s">
        <v>17</v>
      </c>
      <c r="D139" s="103" t="s">
        <v>179</v>
      </c>
      <c r="E139" s="103" t="s">
        <v>184</v>
      </c>
      <c r="F139" s="103" t="s">
        <v>10</v>
      </c>
      <c r="G139" s="103" t="s">
        <v>122</v>
      </c>
      <c r="H139" s="103" t="s">
        <v>196</v>
      </c>
      <c r="I139" s="103" t="s">
        <v>143</v>
      </c>
      <c r="J139" s="104">
        <v>350.7</v>
      </c>
      <c r="K139" s="104">
        <v>347.9</v>
      </c>
      <c r="L139" s="104">
        <v>346.6</v>
      </c>
    </row>
    <row r="140" spans="1:12" x14ac:dyDescent="0.2">
      <c r="A140" s="105" t="s">
        <v>222</v>
      </c>
      <c r="B140" s="103" t="s">
        <v>123</v>
      </c>
      <c r="C140" s="103" t="s">
        <v>17</v>
      </c>
      <c r="D140" s="103" t="s">
        <v>133</v>
      </c>
      <c r="E140" s="103"/>
      <c r="F140" s="103"/>
      <c r="G140" s="103"/>
      <c r="H140" s="103"/>
      <c r="I140" s="103"/>
      <c r="J140" s="104">
        <f>J141</f>
        <v>5805.6</v>
      </c>
      <c r="K140" s="104">
        <f t="shared" ref="K140:L141" si="82">K141</f>
        <v>8558.5</v>
      </c>
      <c r="L140" s="104">
        <f t="shared" si="82"/>
        <v>8549.9</v>
      </c>
    </row>
    <row r="141" spans="1:12" ht="25.5" x14ac:dyDescent="0.2">
      <c r="A141" s="105" t="s">
        <v>165</v>
      </c>
      <c r="B141" s="103" t="s">
        <v>123</v>
      </c>
      <c r="C141" s="103" t="s">
        <v>17</v>
      </c>
      <c r="D141" s="103" t="s">
        <v>133</v>
      </c>
      <c r="E141" s="103" t="s">
        <v>161</v>
      </c>
      <c r="F141" s="103" t="s">
        <v>162</v>
      </c>
      <c r="G141" s="103"/>
      <c r="H141" s="103"/>
      <c r="I141" s="103"/>
      <c r="J141" s="104">
        <f t="shared" ref="J141" si="83">J142</f>
        <v>5805.6</v>
      </c>
      <c r="K141" s="104">
        <f t="shared" si="82"/>
        <v>8558.5</v>
      </c>
      <c r="L141" s="104">
        <f t="shared" si="82"/>
        <v>8549.9</v>
      </c>
    </row>
    <row r="142" spans="1:12" ht="38.25" x14ac:dyDescent="0.2">
      <c r="A142" s="105" t="s">
        <v>166</v>
      </c>
      <c r="B142" s="103" t="s">
        <v>123</v>
      </c>
      <c r="C142" s="103" t="s">
        <v>17</v>
      </c>
      <c r="D142" s="103" t="s">
        <v>133</v>
      </c>
      <c r="E142" s="103" t="s">
        <v>161</v>
      </c>
      <c r="F142" s="103" t="s">
        <v>8</v>
      </c>
      <c r="G142" s="103"/>
      <c r="H142" s="103"/>
      <c r="I142" s="103"/>
      <c r="J142" s="104">
        <f>J146+J143</f>
        <v>5805.6</v>
      </c>
      <c r="K142" s="104">
        <f t="shared" ref="K142:L142" si="84">K146+K143</f>
        <v>8558.5</v>
      </c>
      <c r="L142" s="104">
        <f t="shared" si="84"/>
        <v>8549.9</v>
      </c>
    </row>
    <row r="143" spans="1:12" ht="105.75" customHeight="1" x14ac:dyDescent="0.2">
      <c r="A143" s="221" t="s">
        <v>448</v>
      </c>
      <c r="B143" s="223">
        <v>900</v>
      </c>
      <c r="C143" s="223">
        <v>10</v>
      </c>
      <c r="D143" s="224" t="s">
        <v>133</v>
      </c>
      <c r="E143" s="225" t="s">
        <v>161</v>
      </c>
      <c r="F143" s="225" t="s">
        <v>8</v>
      </c>
      <c r="G143" s="225" t="s">
        <v>163</v>
      </c>
      <c r="H143" s="225" t="s">
        <v>449</v>
      </c>
      <c r="I143" s="226"/>
      <c r="J143" s="104">
        <f>J144</f>
        <v>390.3</v>
      </c>
      <c r="K143" s="104">
        <f t="shared" ref="K143:L144" si="85">K144</f>
        <v>406.5</v>
      </c>
      <c r="L143" s="104">
        <f t="shared" si="85"/>
        <v>422.8</v>
      </c>
    </row>
    <row r="144" spans="1:12" ht="14.25" customHeight="1" x14ac:dyDescent="0.2">
      <c r="A144" s="219" t="s">
        <v>194</v>
      </c>
      <c r="B144" s="227">
        <v>900</v>
      </c>
      <c r="C144" s="227">
        <v>10</v>
      </c>
      <c r="D144" s="228" t="s">
        <v>133</v>
      </c>
      <c r="E144" s="225" t="s">
        <v>161</v>
      </c>
      <c r="F144" s="225" t="s">
        <v>8</v>
      </c>
      <c r="G144" s="225" t="s">
        <v>163</v>
      </c>
      <c r="H144" s="225" t="s">
        <v>449</v>
      </c>
      <c r="I144" s="229">
        <v>300</v>
      </c>
      <c r="J144" s="104">
        <f>J145</f>
        <v>390.3</v>
      </c>
      <c r="K144" s="104">
        <f t="shared" si="85"/>
        <v>406.5</v>
      </c>
      <c r="L144" s="104">
        <f t="shared" si="85"/>
        <v>422.8</v>
      </c>
    </row>
    <row r="145" spans="1:12" ht="25.5" x14ac:dyDescent="0.2">
      <c r="A145" s="222" t="s">
        <v>221</v>
      </c>
      <c r="B145" s="227">
        <v>900</v>
      </c>
      <c r="C145" s="227">
        <v>10</v>
      </c>
      <c r="D145" s="228" t="s">
        <v>133</v>
      </c>
      <c r="E145" s="225" t="s">
        <v>161</v>
      </c>
      <c r="F145" s="225" t="s">
        <v>8</v>
      </c>
      <c r="G145" s="225" t="s">
        <v>163</v>
      </c>
      <c r="H145" s="225" t="s">
        <v>449</v>
      </c>
      <c r="I145" s="229">
        <v>310</v>
      </c>
      <c r="J145" s="104">
        <v>390.3</v>
      </c>
      <c r="K145" s="104">
        <v>406.5</v>
      </c>
      <c r="L145" s="104">
        <v>422.8</v>
      </c>
    </row>
    <row r="146" spans="1:12" ht="78" customHeight="1" x14ac:dyDescent="0.2">
      <c r="A146" s="108" t="s">
        <v>158</v>
      </c>
      <c r="B146" s="103" t="s">
        <v>123</v>
      </c>
      <c r="C146" s="103" t="s">
        <v>17</v>
      </c>
      <c r="D146" s="103" t="s">
        <v>133</v>
      </c>
      <c r="E146" s="103" t="s">
        <v>161</v>
      </c>
      <c r="F146" s="103" t="s">
        <v>8</v>
      </c>
      <c r="G146" s="103" t="s">
        <v>163</v>
      </c>
      <c r="H146" s="103" t="s">
        <v>223</v>
      </c>
      <c r="I146" s="106"/>
      <c r="J146" s="104">
        <f>J147</f>
        <v>5415.3</v>
      </c>
      <c r="K146" s="104">
        <f t="shared" ref="K146:L146" si="86">K147</f>
        <v>8152</v>
      </c>
      <c r="L146" s="104">
        <f t="shared" si="86"/>
        <v>8127.1</v>
      </c>
    </row>
    <row r="147" spans="1:12" ht="24.75" customHeight="1" x14ac:dyDescent="0.2">
      <c r="A147" s="102" t="s">
        <v>208</v>
      </c>
      <c r="B147" s="103" t="s">
        <v>123</v>
      </c>
      <c r="C147" s="103" t="s">
        <v>17</v>
      </c>
      <c r="D147" s="103" t="s">
        <v>133</v>
      </c>
      <c r="E147" s="103" t="s">
        <v>161</v>
      </c>
      <c r="F147" s="103" t="s">
        <v>8</v>
      </c>
      <c r="G147" s="103" t="s">
        <v>163</v>
      </c>
      <c r="H147" s="103" t="s">
        <v>223</v>
      </c>
      <c r="I147" s="103" t="s">
        <v>206</v>
      </c>
      <c r="J147" s="104">
        <f t="shared" ref="J147" si="87">J148</f>
        <v>5415.3</v>
      </c>
      <c r="K147" s="104">
        <f t="shared" ref="K147" si="88">K148</f>
        <v>8152</v>
      </c>
      <c r="L147" s="104">
        <f t="shared" ref="L147" si="89">L148</f>
        <v>8127.1</v>
      </c>
    </row>
    <row r="148" spans="1:12" x14ac:dyDescent="0.2">
      <c r="A148" s="102" t="s">
        <v>209</v>
      </c>
      <c r="B148" s="103" t="s">
        <v>123</v>
      </c>
      <c r="C148" s="103" t="s">
        <v>17</v>
      </c>
      <c r="D148" s="103" t="s">
        <v>133</v>
      </c>
      <c r="E148" s="103" t="s">
        <v>161</v>
      </c>
      <c r="F148" s="103" t="s">
        <v>8</v>
      </c>
      <c r="G148" s="103" t="s">
        <v>163</v>
      </c>
      <c r="H148" s="103" t="s">
        <v>223</v>
      </c>
      <c r="I148" s="103" t="s">
        <v>207</v>
      </c>
      <c r="J148" s="104">
        <v>5415.3</v>
      </c>
      <c r="K148" s="104">
        <v>8152</v>
      </c>
      <c r="L148" s="104">
        <v>8127.1</v>
      </c>
    </row>
    <row r="149" spans="1:12" x14ac:dyDescent="0.2">
      <c r="A149" s="105" t="s">
        <v>232</v>
      </c>
      <c r="B149" s="103" t="s">
        <v>123</v>
      </c>
      <c r="C149" s="103" t="s">
        <v>18</v>
      </c>
      <c r="D149" s="103"/>
      <c r="E149" s="103"/>
      <c r="F149" s="103"/>
      <c r="G149" s="103"/>
      <c r="H149" s="103"/>
      <c r="I149" s="103"/>
      <c r="J149" s="104">
        <f>J150</f>
        <v>212</v>
      </c>
      <c r="K149" s="104">
        <f t="shared" ref="K149:L154" si="90">K150</f>
        <v>212</v>
      </c>
      <c r="L149" s="104">
        <f t="shared" si="90"/>
        <v>212</v>
      </c>
    </row>
    <row r="150" spans="1:12" x14ac:dyDescent="0.2">
      <c r="A150" s="105" t="s">
        <v>233</v>
      </c>
      <c r="B150" s="103" t="s">
        <v>123</v>
      </c>
      <c r="C150" s="103" t="s">
        <v>18</v>
      </c>
      <c r="D150" s="103" t="s">
        <v>122</v>
      </c>
      <c r="E150" s="103"/>
      <c r="F150" s="103"/>
      <c r="G150" s="103"/>
      <c r="H150" s="103"/>
      <c r="I150" s="103"/>
      <c r="J150" s="104">
        <f>J151</f>
        <v>212</v>
      </c>
      <c r="K150" s="104">
        <f t="shared" si="90"/>
        <v>212</v>
      </c>
      <c r="L150" s="104">
        <f t="shared" si="90"/>
        <v>212</v>
      </c>
    </row>
    <row r="151" spans="1:12" ht="51.75" customHeight="1" x14ac:dyDescent="0.2">
      <c r="A151" s="105" t="s">
        <v>421</v>
      </c>
      <c r="B151" s="103" t="s">
        <v>123</v>
      </c>
      <c r="C151" s="103" t="s">
        <v>18</v>
      </c>
      <c r="D151" s="103" t="s">
        <v>122</v>
      </c>
      <c r="E151" s="103" t="s">
        <v>234</v>
      </c>
      <c r="F151" s="103" t="s">
        <v>162</v>
      </c>
      <c r="G151" s="103"/>
      <c r="H151" s="103"/>
      <c r="I151" s="103"/>
      <c r="J151" s="104">
        <f>J152</f>
        <v>212</v>
      </c>
      <c r="K151" s="104">
        <f t="shared" si="90"/>
        <v>212</v>
      </c>
      <c r="L151" s="104">
        <f t="shared" si="90"/>
        <v>212</v>
      </c>
    </row>
    <row r="152" spans="1:12" ht="27" customHeight="1" x14ac:dyDescent="0.2">
      <c r="A152" s="105" t="s">
        <v>235</v>
      </c>
      <c r="B152" s="103" t="s">
        <v>123</v>
      </c>
      <c r="C152" s="103" t="s">
        <v>18</v>
      </c>
      <c r="D152" s="103" t="s">
        <v>122</v>
      </c>
      <c r="E152" s="103" t="s">
        <v>234</v>
      </c>
      <c r="F152" s="103" t="s">
        <v>162</v>
      </c>
      <c r="G152" s="103" t="s">
        <v>122</v>
      </c>
      <c r="H152" s="103"/>
      <c r="I152" s="103"/>
      <c r="J152" s="104">
        <f>J153</f>
        <v>212</v>
      </c>
      <c r="K152" s="104">
        <f t="shared" si="90"/>
        <v>212</v>
      </c>
      <c r="L152" s="104">
        <f t="shared" si="90"/>
        <v>212</v>
      </c>
    </row>
    <row r="153" spans="1:12" ht="16.5" customHeight="1" x14ac:dyDescent="0.2">
      <c r="A153" s="108" t="s">
        <v>237</v>
      </c>
      <c r="B153" s="103" t="s">
        <v>123</v>
      </c>
      <c r="C153" s="103" t="s">
        <v>18</v>
      </c>
      <c r="D153" s="103" t="s">
        <v>122</v>
      </c>
      <c r="E153" s="103" t="s">
        <v>234</v>
      </c>
      <c r="F153" s="103" t="s">
        <v>162</v>
      </c>
      <c r="G153" s="103" t="s">
        <v>122</v>
      </c>
      <c r="H153" s="103" t="s">
        <v>236</v>
      </c>
      <c r="I153" s="106"/>
      <c r="J153" s="104">
        <f t="shared" ref="J153:J154" si="91">J154</f>
        <v>212</v>
      </c>
      <c r="K153" s="104">
        <f t="shared" si="90"/>
        <v>212</v>
      </c>
      <c r="L153" s="104">
        <f t="shared" si="90"/>
        <v>212</v>
      </c>
    </row>
    <row r="154" spans="1:12" ht="25.5" x14ac:dyDescent="0.2">
      <c r="A154" s="102" t="s">
        <v>141</v>
      </c>
      <c r="B154" s="103" t="s">
        <v>123</v>
      </c>
      <c r="C154" s="103" t="s">
        <v>18</v>
      </c>
      <c r="D154" s="103" t="s">
        <v>122</v>
      </c>
      <c r="E154" s="103" t="s">
        <v>234</v>
      </c>
      <c r="F154" s="103" t="s">
        <v>162</v>
      </c>
      <c r="G154" s="103" t="s">
        <v>122</v>
      </c>
      <c r="H154" s="103" t="s">
        <v>236</v>
      </c>
      <c r="I154" s="103" t="s">
        <v>139</v>
      </c>
      <c r="J154" s="104">
        <f t="shared" si="91"/>
        <v>212</v>
      </c>
      <c r="K154" s="104">
        <f t="shared" si="90"/>
        <v>212</v>
      </c>
      <c r="L154" s="104">
        <f t="shared" si="90"/>
        <v>212</v>
      </c>
    </row>
    <row r="155" spans="1:12" ht="28.5" customHeight="1" x14ac:dyDescent="0.2">
      <c r="A155" s="102" t="s">
        <v>142</v>
      </c>
      <c r="B155" s="103" t="s">
        <v>123</v>
      </c>
      <c r="C155" s="103" t="s">
        <v>18</v>
      </c>
      <c r="D155" s="103" t="s">
        <v>122</v>
      </c>
      <c r="E155" s="103" t="s">
        <v>234</v>
      </c>
      <c r="F155" s="103" t="s">
        <v>162</v>
      </c>
      <c r="G155" s="103" t="s">
        <v>122</v>
      </c>
      <c r="H155" s="103" t="s">
        <v>236</v>
      </c>
      <c r="I155" s="103" t="s">
        <v>140</v>
      </c>
      <c r="J155" s="104">
        <v>212</v>
      </c>
      <c r="K155" s="104">
        <v>212</v>
      </c>
      <c r="L155" s="104">
        <v>212</v>
      </c>
    </row>
    <row r="156" spans="1:12" x14ac:dyDescent="0.2">
      <c r="A156" s="105" t="s">
        <v>224</v>
      </c>
      <c r="B156" s="103" t="s">
        <v>123</v>
      </c>
      <c r="C156" s="103" t="s">
        <v>20</v>
      </c>
      <c r="D156" s="103"/>
      <c r="E156" s="103"/>
      <c r="F156" s="103"/>
      <c r="G156" s="103"/>
      <c r="H156" s="103"/>
      <c r="I156" s="103"/>
      <c r="J156" s="104">
        <f>J157</f>
        <v>1600</v>
      </c>
      <c r="K156" s="104">
        <f t="shared" ref="K156:L161" si="92">K157</f>
        <v>1600</v>
      </c>
      <c r="L156" s="104">
        <f t="shared" si="92"/>
        <v>1600</v>
      </c>
    </row>
    <row r="157" spans="1:12" x14ac:dyDescent="0.2">
      <c r="A157" s="105" t="s">
        <v>225</v>
      </c>
      <c r="B157" s="103" t="s">
        <v>123</v>
      </c>
      <c r="C157" s="103" t="s">
        <v>20</v>
      </c>
      <c r="D157" s="103" t="s">
        <v>125</v>
      </c>
      <c r="E157" s="103"/>
      <c r="F157" s="103"/>
      <c r="G157" s="103"/>
      <c r="H157" s="103"/>
      <c r="I157" s="103"/>
      <c r="J157" s="104">
        <f>J158</f>
        <v>1600</v>
      </c>
      <c r="K157" s="104">
        <f t="shared" si="92"/>
        <v>1600</v>
      </c>
      <c r="L157" s="104">
        <f t="shared" si="92"/>
        <v>1600</v>
      </c>
    </row>
    <row r="158" spans="1:12" ht="25.5" x14ac:dyDescent="0.2">
      <c r="A158" s="105" t="s">
        <v>165</v>
      </c>
      <c r="B158" s="103" t="s">
        <v>123</v>
      </c>
      <c r="C158" s="103" t="s">
        <v>20</v>
      </c>
      <c r="D158" s="103" t="s">
        <v>125</v>
      </c>
      <c r="E158" s="103" t="s">
        <v>161</v>
      </c>
      <c r="F158" s="103" t="s">
        <v>162</v>
      </c>
      <c r="G158" s="103"/>
      <c r="H158" s="103"/>
      <c r="I158" s="103"/>
      <c r="J158" s="104">
        <f>J159</f>
        <v>1600</v>
      </c>
      <c r="K158" s="104">
        <f t="shared" si="92"/>
        <v>1600</v>
      </c>
      <c r="L158" s="104">
        <f t="shared" si="92"/>
        <v>1600</v>
      </c>
    </row>
    <row r="159" spans="1:12" ht="38.25" x14ac:dyDescent="0.2">
      <c r="A159" s="105" t="s">
        <v>166</v>
      </c>
      <c r="B159" s="103" t="s">
        <v>123</v>
      </c>
      <c r="C159" s="103" t="s">
        <v>20</v>
      </c>
      <c r="D159" s="103" t="s">
        <v>125</v>
      </c>
      <c r="E159" s="103" t="s">
        <v>161</v>
      </c>
      <c r="F159" s="103" t="s">
        <v>8</v>
      </c>
      <c r="G159" s="103"/>
      <c r="H159" s="103"/>
      <c r="I159" s="103"/>
      <c r="J159" s="104">
        <f>J160</f>
        <v>1600</v>
      </c>
      <c r="K159" s="104">
        <f t="shared" si="92"/>
        <v>1600</v>
      </c>
      <c r="L159" s="104">
        <f t="shared" si="92"/>
        <v>1600</v>
      </c>
    </row>
    <row r="160" spans="1:12" ht="25.5" customHeight="1" x14ac:dyDescent="0.2">
      <c r="A160" s="108" t="s">
        <v>227</v>
      </c>
      <c r="B160" s="103" t="s">
        <v>123</v>
      </c>
      <c r="C160" s="103" t="s">
        <v>20</v>
      </c>
      <c r="D160" s="103" t="s">
        <v>125</v>
      </c>
      <c r="E160" s="103" t="s">
        <v>161</v>
      </c>
      <c r="F160" s="103" t="s">
        <v>8</v>
      </c>
      <c r="G160" s="103" t="s">
        <v>163</v>
      </c>
      <c r="H160" s="103" t="s">
        <v>226</v>
      </c>
      <c r="I160" s="106"/>
      <c r="J160" s="104">
        <f t="shared" ref="J160:J161" si="93">J161</f>
        <v>1600</v>
      </c>
      <c r="K160" s="104">
        <f t="shared" si="92"/>
        <v>1600</v>
      </c>
      <c r="L160" s="104">
        <f t="shared" si="92"/>
        <v>1600</v>
      </c>
    </row>
    <row r="161" spans="1:12" ht="27" customHeight="1" x14ac:dyDescent="0.2">
      <c r="A161" s="102" t="s">
        <v>231</v>
      </c>
      <c r="B161" s="103" t="s">
        <v>123</v>
      </c>
      <c r="C161" s="103" t="s">
        <v>20</v>
      </c>
      <c r="D161" s="103" t="s">
        <v>125</v>
      </c>
      <c r="E161" s="103" t="s">
        <v>161</v>
      </c>
      <c r="F161" s="103" t="s">
        <v>8</v>
      </c>
      <c r="G161" s="103" t="s">
        <v>163</v>
      </c>
      <c r="H161" s="103" t="s">
        <v>226</v>
      </c>
      <c r="I161" s="103" t="s">
        <v>228</v>
      </c>
      <c r="J161" s="104">
        <f t="shared" si="93"/>
        <v>1600</v>
      </c>
      <c r="K161" s="104">
        <f t="shared" si="92"/>
        <v>1600</v>
      </c>
      <c r="L161" s="104">
        <f t="shared" si="92"/>
        <v>1600</v>
      </c>
    </row>
    <row r="162" spans="1:12" ht="38.25" x14ac:dyDescent="0.2">
      <c r="A162" s="102" t="s">
        <v>230</v>
      </c>
      <c r="B162" s="103" t="s">
        <v>123</v>
      </c>
      <c r="C162" s="103" t="s">
        <v>20</v>
      </c>
      <c r="D162" s="103" t="s">
        <v>125</v>
      </c>
      <c r="E162" s="103" t="s">
        <v>161</v>
      </c>
      <c r="F162" s="103" t="s">
        <v>8</v>
      </c>
      <c r="G162" s="103" t="s">
        <v>163</v>
      </c>
      <c r="H162" s="103" t="s">
        <v>226</v>
      </c>
      <c r="I162" s="103" t="s">
        <v>229</v>
      </c>
      <c r="J162" s="104">
        <v>1600</v>
      </c>
      <c r="K162" s="104">
        <v>1600</v>
      </c>
      <c r="L162" s="104">
        <v>1600</v>
      </c>
    </row>
    <row r="163" spans="1:12" ht="38.25" x14ac:dyDescent="0.2">
      <c r="A163" s="105" t="s">
        <v>238</v>
      </c>
      <c r="B163" s="105">
        <v>901</v>
      </c>
      <c r="C163" s="105"/>
      <c r="D163" s="103"/>
      <c r="E163" s="103"/>
      <c r="F163" s="103"/>
      <c r="G163" s="103"/>
      <c r="H163" s="103"/>
      <c r="I163" s="103"/>
      <c r="J163" s="104">
        <f>J164+J190+J199+J221+J260+J287+J295+J206+J252</f>
        <v>61965.799999999996</v>
      </c>
      <c r="K163" s="104">
        <f>K164+K190+K199+K221+K260+K287+K295+K206+K252</f>
        <v>47389.8</v>
      </c>
      <c r="L163" s="104">
        <f>L164+L190+L199+L221+L260+L287+L295+L206+L252</f>
        <v>50748.4</v>
      </c>
    </row>
    <row r="164" spans="1:12" x14ac:dyDescent="0.2">
      <c r="A164" s="105" t="s">
        <v>121</v>
      </c>
      <c r="B164" s="103" t="s">
        <v>243</v>
      </c>
      <c r="C164" s="103" t="s">
        <v>122</v>
      </c>
      <c r="D164" s="103"/>
      <c r="E164" s="103"/>
      <c r="F164" s="103"/>
      <c r="G164" s="103"/>
      <c r="H164" s="103"/>
      <c r="I164" s="103"/>
      <c r="J164" s="104">
        <f>J165+J177</f>
        <v>25965</v>
      </c>
      <c r="K164" s="104">
        <f>K165+K177</f>
        <v>19444</v>
      </c>
      <c r="L164" s="104">
        <f>L165+L177</f>
        <v>20037.599999999999</v>
      </c>
    </row>
    <row r="165" spans="1:12" ht="39" customHeight="1" x14ac:dyDescent="0.2">
      <c r="A165" s="105" t="s">
        <v>239</v>
      </c>
      <c r="B165" s="103" t="s">
        <v>243</v>
      </c>
      <c r="C165" s="103" t="s">
        <v>122</v>
      </c>
      <c r="D165" s="103" t="s">
        <v>234</v>
      </c>
      <c r="E165" s="103"/>
      <c r="F165" s="103"/>
      <c r="G165" s="103"/>
      <c r="H165" s="103"/>
      <c r="I165" s="103"/>
      <c r="J165" s="104">
        <f>J166</f>
        <v>3832.4</v>
      </c>
      <c r="K165" s="104">
        <f t="shared" ref="K165:L165" si="94">K166</f>
        <v>3874.1000000000004</v>
      </c>
      <c r="L165" s="104">
        <f t="shared" si="94"/>
        <v>3874.7000000000003</v>
      </c>
    </row>
    <row r="166" spans="1:12" ht="51.75" customHeight="1" x14ac:dyDescent="0.2">
      <c r="A166" s="105" t="s">
        <v>429</v>
      </c>
      <c r="B166" s="103" t="s">
        <v>243</v>
      </c>
      <c r="C166" s="103" t="s">
        <v>122</v>
      </c>
      <c r="D166" s="103" t="s">
        <v>234</v>
      </c>
      <c r="E166" s="103" t="s">
        <v>240</v>
      </c>
      <c r="F166" s="103"/>
      <c r="G166" s="103"/>
      <c r="H166" s="103"/>
      <c r="I166" s="103"/>
      <c r="J166" s="104">
        <f>J167</f>
        <v>3832.4</v>
      </c>
      <c r="K166" s="104">
        <f t="shared" ref="K166:L166" si="95">K167</f>
        <v>3874.1000000000004</v>
      </c>
      <c r="L166" s="104">
        <f t="shared" si="95"/>
        <v>3874.7000000000003</v>
      </c>
    </row>
    <row r="167" spans="1:12" ht="29.25" customHeight="1" x14ac:dyDescent="0.2">
      <c r="A167" s="105" t="s">
        <v>241</v>
      </c>
      <c r="B167" s="103" t="s">
        <v>243</v>
      </c>
      <c r="C167" s="103" t="s">
        <v>122</v>
      </c>
      <c r="D167" s="103" t="s">
        <v>234</v>
      </c>
      <c r="E167" s="103" t="s">
        <v>240</v>
      </c>
      <c r="F167" s="103" t="s">
        <v>8</v>
      </c>
      <c r="G167" s="103"/>
      <c r="H167" s="103"/>
      <c r="I167" s="103"/>
      <c r="J167" s="104">
        <f>J168</f>
        <v>3832.4</v>
      </c>
      <c r="K167" s="104">
        <f t="shared" ref="K167:L170" si="96">K168</f>
        <v>3874.1000000000004</v>
      </c>
      <c r="L167" s="104">
        <f t="shared" si="96"/>
        <v>3874.7000000000003</v>
      </c>
    </row>
    <row r="168" spans="1:12" ht="54.75" customHeight="1" x14ac:dyDescent="0.2">
      <c r="A168" s="105" t="s">
        <v>242</v>
      </c>
      <c r="B168" s="103" t="s">
        <v>243</v>
      </c>
      <c r="C168" s="103" t="s">
        <v>122</v>
      </c>
      <c r="D168" s="103" t="s">
        <v>234</v>
      </c>
      <c r="E168" s="103" t="s">
        <v>240</v>
      </c>
      <c r="F168" s="103" t="s">
        <v>8</v>
      </c>
      <c r="G168" s="103" t="s">
        <v>122</v>
      </c>
      <c r="H168" s="103"/>
      <c r="I168" s="103"/>
      <c r="J168" s="104">
        <f>J169+J172</f>
        <v>3832.4</v>
      </c>
      <c r="K168" s="104">
        <f t="shared" ref="K168:L168" si="97">K169+K172</f>
        <v>3874.1000000000004</v>
      </c>
      <c r="L168" s="104">
        <f t="shared" si="97"/>
        <v>3874.7000000000003</v>
      </c>
    </row>
    <row r="169" spans="1:12" ht="29.25" customHeight="1" x14ac:dyDescent="0.2">
      <c r="A169" s="105" t="s">
        <v>136</v>
      </c>
      <c r="B169" s="103" t="s">
        <v>243</v>
      </c>
      <c r="C169" s="103" t="s">
        <v>122</v>
      </c>
      <c r="D169" s="103" t="s">
        <v>234</v>
      </c>
      <c r="E169" s="103" t="s">
        <v>240</v>
      </c>
      <c r="F169" s="103" t="s">
        <v>8</v>
      </c>
      <c r="G169" s="103" t="s">
        <v>122</v>
      </c>
      <c r="H169" s="103" t="s">
        <v>135</v>
      </c>
      <c r="I169" s="103"/>
      <c r="J169" s="104">
        <f>J170</f>
        <v>3685.5</v>
      </c>
      <c r="K169" s="104">
        <f t="shared" si="96"/>
        <v>3722.3</v>
      </c>
      <c r="L169" s="104">
        <f t="shared" si="96"/>
        <v>3722.3</v>
      </c>
    </row>
    <row r="170" spans="1:12" ht="66.75" customHeight="1" x14ac:dyDescent="0.2">
      <c r="A170" s="105" t="s">
        <v>130</v>
      </c>
      <c r="B170" s="103" t="s">
        <v>243</v>
      </c>
      <c r="C170" s="103" t="s">
        <v>122</v>
      </c>
      <c r="D170" s="103" t="s">
        <v>234</v>
      </c>
      <c r="E170" s="103" t="s">
        <v>240</v>
      </c>
      <c r="F170" s="103" t="s">
        <v>8</v>
      </c>
      <c r="G170" s="103" t="s">
        <v>122</v>
      </c>
      <c r="H170" s="103" t="s">
        <v>135</v>
      </c>
      <c r="I170" s="103" t="s">
        <v>129</v>
      </c>
      <c r="J170" s="104">
        <f>J171</f>
        <v>3685.5</v>
      </c>
      <c r="K170" s="104">
        <f t="shared" si="96"/>
        <v>3722.3</v>
      </c>
      <c r="L170" s="104">
        <f t="shared" si="96"/>
        <v>3722.3</v>
      </c>
    </row>
    <row r="171" spans="1:12" ht="24.75" customHeight="1" x14ac:dyDescent="0.2">
      <c r="A171" s="105" t="s">
        <v>132</v>
      </c>
      <c r="B171" s="103" t="s">
        <v>243</v>
      </c>
      <c r="C171" s="103" t="s">
        <v>122</v>
      </c>
      <c r="D171" s="103" t="s">
        <v>234</v>
      </c>
      <c r="E171" s="103" t="s">
        <v>240</v>
      </c>
      <c r="F171" s="103" t="s">
        <v>8</v>
      </c>
      <c r="G171" s="103" t="s">
        <v>122</v>
      </c>
      <c r="H171" s="103" t="s">
        <v>135</v>
      </c>
      <c r="I171" s="103" t="s">
        <v>131</v>
      </c>
      <c r="J171" s="104">
        <v>3685.5</v>
      </c>
      <c r="K171" s="104">
        <v>3722.3</v>
      </c>
      <c r="L171" s="104">
        <v>3722.3</v>
      </c>
    </row>
    <row r="172" spans="1:12" ht="25.5" x14ac:dyDescent="0.2">
      <c r="A172" s="105" t="s">
        <v>138</v>
      </c>
      <c r="B172" s="103" t="s">
        <v>243</v>
      </c>
      <c r="C172" s="103" t="s">
        <v>122</v>
      </c>
      <c r="D172" s="103" t="s">
        <v>234</v>
      </c>
      <c r="E172" s="103" t="s">
        <v>240</v>
      </c>
      <c r="F172" s="103" t="s">
        <v>8</v>
      </c>
      <c r="G172" s="103" t="s">
        <v>122</v>
      </c>
      <c r="H172" s="103" t="s">
        <v>137</v>
      </c>
      <c r="I172" s="103"/>
      <c r="J172" s="104">
        <f>J173+J175</f>
        <v>146.89999999999998</v>
      </c>
      <c r="K172" s="104">
        <f t="shared" ref="K172:L172" si="98">K173+K175</f>
        <v>151.80000000000001</v>
      </c>
      <c r="L172" s="104">
        <f t="shared" si="98"/>
        <v>152.4</v>
      </c>
    </row>
    <row r="173" spans="1:12" ht="62.25" customHeight="1" x14ac:dyDescent="0.2">
      <c r="A173" s="105" t="s">
        <v>130</v>
      </c>
      <c r="B173" s="103" t="s">
        <v>243</v>
      </c>
      <c r="C173" s="103" t="s">
        <v>122</v>
      </c>
      <c r="D173" s="103" t="s">
        <v>234</v>
      </c>
      <c r="E173" s="103" t="s">
        <v>240</v>
      </c>
      <c r="F173" s="103" t="s">
        <v>8</v>
      </c>
      <c r="G173" s="103" t="s">
        <v>122</v>
      </c>
      <c r="H173" s="103" t="s">
        <v>137</v>
      </c>
      <c r="I173" s="103" t="s">
        <v>129</v>
      </c>
      <c r="J173" s="104">
        <f>J174</f>
        <v>13.2</v>
      </c>
      <c r="K173" s="104">
        <f t="shared" ref="K173:L173" si="99">K174</f>
        <v>13.8</v>
      </c>
      <c r="L173" s="104">
        <f t="shared" si="99"/>
        <v>14.4</v>
      </c>
    </row>
    <row r="174" spans="1:12" ht="25.5" x14ac:dyDescent="0.2">
      <c r="A174" s="105" t="s">
        <v>132</v>
      </c>
      <c r="B174" s="103" t="s">
        <v>243</v>
      </c>
      <c r="C174" s="103" t="s">
        <v>122</v>
      </c>
      <c r="D174" s="103" t="s">
        <v>234</v>
      </c>
      <c r="E174" s="103" t="s">
        <v>240</v>
      </c>
      <c r="F174" s="103" t="s">
        <v>8</v>
      </c>
      <c r="G174" s="103" t="s">
        <v>122</v>
      </c>
      <c r="H174" s="103" t="s">
        <v>137</v>
      </c>
      <c r="I174" s="103" t="s">
        <v>131</v>
      </c>
      <c r="J174" s="104">
        <v>13.2</v>
      </c>
      <c r="K174" s="104">
        <v>13.8</v>
      </c>
      <c r="L174" s="104">
        <v>14.4</v>
      </c>
    </row>
    <row r="175" spans="1:12" ht="25.5" x14ac:dyDescent="0.2">
      <c r="A175" s="102" t="s">
        <v>141</v>
      </c>
      <c r="B175" s="103" t="s">
        <v>243</v>
      </c>
      <c r="C175" s="103" t="s">
        <v>122</v>
      </c>
      <c r="D175" s="103" t="s">
        <v>234</v>
      </c>
      <c r="E175" s="103" t="s">
        <v>240</v>
      </c>
      <c r="F175" s="103" t="s">
        <v>8</v>
      </c>
      <c r="G175" s="103" t="s">
        <v>122</v>
      </c>
      <c r="H175" s="103" t="s">
        <v>137</v>
      </c>
      <c r="I175" s="103" t="s">
        <v>139</v>
      </c>
      <c r="J175" s="104">
        <f>J176</f>
        <v>133.69999999999999</v>
      </c>
      <c r="K175" s="104">
        <f t="shared" ref="K175:L175" si="100">K176</f>
        <v>138</v>
      </c>
      <c r="L175" s="104">
        <f t="shared" si="100"/>
        <v>138</v>
      </c>
    </row>
    <row r="176" spans="1:12" ht="27.75" customHeight="1" x14ac:dyDescent="0.2">
      <c r="A176" s="102" t="s">
        <v>142</v>
      </c>
      <c r="B176" s="103" t="s">
        <v>243</v>
      </c>
      <c r="C176" s="103" t="s">
        <v>122</v>
      </c>
      <c r="D176" s="103" t="s">
        <v>234</v>
      </c>
      <c r="E176" s="103" t="s">
        <v>240</v>
      </c>
      <c r="F176" s="103" t="s">
        <v>8</v>
      </c>
      <c r="G176" s="103" t="s">
        <v>122</v>
      </c>
      <c r="H176" s="103" t="s">
        <v>137</v>
      </c>
      <c r="I176" s="103" t="s">
        <v>140</v>
      </c>
      <c r="J176" s="104">
        <v>133.69999999999999</v>
      </c>
      <c r="K176" s="104">
        <v>138</v>
      </c>
      <c r="L176" s="104">
        <v>138</v>
      </c>
    </row>
    <row r="177" spans="1:12" x14ac:dyDescent="0.2">
      <c r="A177" s="105" t="s">
        <v>177</v>
      </c>
      <c r="B177" s="103" t="s">
        <v>243</v>
      </c>
      <c r="C177" s="103" t="s">
        <v>122</v>
      </c>
      <c r="D177" s="103" t="s">
        <v>173</v>
      </c>
      <c r="E177" s="103"/>
      <c r="F177" s="103"/>
      <c r="G177" s="103"/>
      <c r="H177" s="103"/>
      <c r="I177" s="103"/>
      <c r="J177" s="104">
        <f>J178</f>
        <v>22132.6</v>
      </c>
      <c r="K177" s="104">
        <f t="shared" ref="K177:L177" si="101">K178</f>
        <v>15569.900000000001</v>
      </c>
      <c r="L177" s="104">
        <f t="shared" si="101"/>
        <v>16162.899999999998</v>
      </c>
    </row>
    <row r="178" spans="1:12" ht="38.25" x14ac:dyDescent="0.2">
      <c r="A178" s="105" t="s">
        <v>428</v>
      </c>
      <c r="B178" s="103" t="s">
        <v>243</v>
      </c>
      <c r="C178" s="103" t="s">
        <v>122</v>
      </c>
      <c r="D178" s="103" t="s">
        <v>173</v>
      </c>
      <c r="E178" s="103" t="s">
        <v>122</v>
      </c>
      <c r="F178" s="103" t="s">
        <v>162</v>
      </c>
      <c r="G178" s="103"/>
      <c r="H178" s="103"/>
      <c r="I178" s="103"/>
      <c r="J178" s="104">
        <f>J179</f>
        <v>22132.6</v>
      </c>
      <c r="K178" s="104">
        <f t="shared" ref="K178:L182" si="102">K179</f>
        <v>15569.900000000001</v>
      </c>
      <c r="L178" s="104">
        <f t="shared" si="102"/>
        <v>16162.899999999998</v>
      </c>
    </row>
    <row r="179" spans="1:12" ht="39" customHeight="1" x14ac:dyDescent="0.2">
      <c r="A179" s="105" t="s">
        <v>245</v>
      </c>
      <c r="B179" s="103" t="s">
        <v>243</v>
      </c>
      <c r="C179" s="103" t="s">
        <v>122</v>
      </c>
      <c r="D179" s="103" t="s">
        <v>173</v>
      </c>
      <c r="E179" s="103" t="s">
        <v>122</v>
      </c>
      <c r="F179" s="103" t="s">
        <v>11</v>
      </c>
      <c r="G179" s="103"/>
      <c r="H179" s="103"/>
      <c r="I179" s="103"/>
      <c r="J179" s="104">
        <f>J180+J186</f>
        <v>22132.6</v>
      </c>
      <c r="K179" s="104">
        <f>K180+K186</f>
        <v>15569.900000000001</v>
      </c>
      <c r="L179" s="104">
        <f>L180+L186</f>
        <v>16162.899999999998</v>
      </c>
    </row>
    <row r="180" spans="1:12" ht="51" customHeight="1" x14ac:dyDescent="0.2">
      <c r="A180" s="105" t="s">
        <v>246</v>
      </c>
      <c r="B180" s="103" t="s">
        <v>243</v>
      </c>
      <c r="C180" s="103" t="s">
        <v>122</v>
      </c>
      <c r="D180" s="103" t="s">
        <v>173</v>
      </c>
      <c r="E180" s="103" t="s">
        <v>122</v>
      </c>
      <c r="F180" s="103" t="s">
        <v>11</v>
      </c>
      <c r="G180" s="103" t="s">
        <v>122</v>
      </c>
      <c r="H180" s="103"/>
      <c r="I180" s="103"/>
      <c r="J180" s="104">
        <f>J181</f>
        <v>8474.1999999999989</v>
      </c>
      <c r="K180" s="104">
        <f t="shared" si="102"/>
        <v>6727.2</v>
      </c>
      <c r="L180" s="104">
        <f t="shared" si="102"/>
        <v>6990.0999999999995</v>
      </c>
    </row>
    <row r="181" spans="1:12" x14ac:dyDescent="0.2">
      <c r="A181" s="105" t="s">
        <v>247</v>
      </c>
      <c r="B181" s="103" t="s">
        <v>243</v>
      </c>
      <c r="C181" s="103" t="s">
        <v>122</v>
      </c>
      <c r="D181" s="103" t="s">
        <v>173</v>
      </c>
      <c r="E181" s="103" t="s">
        <v>122</v>
      </c>
      <c r="F181" s="103" t="s">
        <v>11</v>
      </c>
      <c r="G181" s="103" t="s">
        <v>122</v>
      </c>
      <c r="H181" s="103" t="s">
        <v>244</v>
      </c>
      <c r="I181" s="103"/>
      <c r="J181" s="104">
        <f>J182+J184</f>
        <v>8474.1999999999989</v>
      </c>
      <c r="K181" s="104">
        <f t="shared" ref="K181:L181" si="103">K182+K184</f>
        <v>6727.2</v>
      </c>
      <c r="L181" s="104">
        <f t="shared" si="103"/>
        <v>6990.0999999999995</v>
      </c>
    </row>
    <row r="182" spans="1:12" ht="64.5" customHeight="1" x14ac:dyDescent="0.2">
      <c r="A182" s="105" t="s">
        <v>130</v>
      </c>
      <c r="B182" s="103" t="s">
        <v>243</v>
      </c>
      <c r="C182" s="103" t="s">
        <v>122</v>
      </c>
      <c r="D182" s="103" t="s">
        <v>173</v>
      </c>
      <c r="E182" s="103" t="s">
        <v>122</v>
      </c>
      <c r="F182" s="103" t="s">
        <v>11</v>
      </c>
      <c r="G182" s="103" t="s">
        <v>122</v>
      </c>
      <c r="H182" s="103" t="s">
        <v>244</v>
      </c>
      <c r="I182" s="103" t="s">
        <v>129</v>
      </c>
      <c r="J182" s="104">
        <f>J183</f>
        <v>8084.4</v>
      </c>
      <c r="K182" s="104">
        <f t="shared" si="102"/>
        <v>6324.8</v>
      </c>
      <c r="L182" s="104">
        <f t="shared" si="102"/>
        <v>6574.7</v>
      </c>
    </row>
    <row r="183" spans="1:12" ht="15.75" customHeight="1" x14ac:dyDescent="0.2">
      <c r="A183" s="102" t="s">
        <v>178</v>
      </c>
      <c r="B183" s="103" t="s">
        <v>243</v>
      </c>
      <c r="C183" s="103" t="s">
        <v>122</v>
      </c>
      <c r="D183" s="103" t="s">
        <v>173</v>
      </c>
      <c r="E183" s="103" t="s">
        <v>122</v>
      </c>
      <c r="F183" s="103" t="s">
        <v>11</v>
      </c>
      <c r="G183" s="103" t="s">
        <v>122</v>
      </c>
      <c r="H183" s="103" t="s">
        <v>244</v>
      </c>
      <c r="I183" s="103" t="s">
        <v>175</v>
      </c>
      <c r="J183" s="104">
        <v>8084.4</v>
      </c>
      <c r="K183" s="104">
        <v>6324.8</v>
      </c>
      <c r="L183" s="104">
        <v>6574.7</v>
      </c>
    </row>
    <row r="184" spans="1:12" ht="25.5" x14ac:dyDescent="0.2">
      <c r="A184" s="102" t="s">
        <v>141</v>
      </c>
      <c r="B184" s="103" t="s">
        <v>243</v>
      </c>
      <c r="C184" s="103" t="s">
        <v>122</v>
      </c>
      <c r="D184" s="103" t="s">
        <v>173</v>
      </c>
      <c r="E184" s="103" t="s">
        <v>122</v>
      </c>
      <c r="F184" s="103" t="s">
        <v>11</v>
      </c>
      <c r="G184" s="103" t="s">
        <v>122</v>
      </c>
      <c r="H184" s="103" t="s">
        <v>244</v>
      </c>
      <c r="I184" s="103" t="s">
        <v>139</v>
      </c>
      <c r="J184" s="104">
        <f>J185</f>
        <v>389.8</v>
      </c>
      <c r="K184" s="104">
        <f t="shared" ref="K184:L184" si="104">K185</f>
        <v>402.4</v>
      </c>
      <c r="L184" s="104">
        <f t="shared" si="104"/>
        <v>415.4</v>
      </c>
    </row>
    <row r="185" spans="1:12" ht="27" customHeight="1" x14ac:dyDescent="0.2">
      <c r="A185" s="102" t="s">
        <v>142</v>
      </c>
      <c r="B185" s="103" t="s">
        <v>243</v>
      </c>
      <c r="C185" s="103" t="s">
        <v>122</v>
      </c>
      <c r="D185" s="103" t="s">
        <v>173</v>
      </c>
      <c r="E185" s="103" t="s">
        <v>122</v>
      </c>
      <c r="F185" s="103" t="s">
        <v>11</v>
      </c>
      <c r="G185" s="103" t="s">
        <v>122</v>
      </c>
      <c r="H185" s="103" t="s">
        <v>244</v>
      </c>
      <c r="I185" s="103" t="s">
        <v>140</v>
      </c>
      <c r="J185" s="104">
        <v>389.8</v>
      </c>
      <c r="K185" s="104">
        <v>402.4</v>
      </c>
      <c r="L185" s="104">
        <v>415.4</v>
      </c>
    </row>
    <row r="186" spans="1:12" ht="54" customHeight="1" x14ac:dyDescent="0.2">
      <c r="A186" s="105" t="s">
        <v>250</v>
      </c>
      <c r="B186" s="103" t="s">
        <v>243</v>
      </c>
      <c r="C186" s="103" t="s">
        <v>122</v>
      </c>
      <c r="D186" s="103" t="s">
        <v>173</v>
      </c>
      <c r="E186" s="103" t="s">
        <v>122</v>
      </c>
      <c r="F186" s="103" t="s">
        <v>11</v>
      </c>
      <c r="G186" s="103" t="s">
        <v>125</v>
      </c>
      <c r="H186" s="103"/>
      <c r="I186" s="103"/>
      <c r="J186" s="104">
        <f>J187</f>
        <v>13658.4</v>
      </c>
      <c r="K186" s="104">
        <f t="shared" ref="K186:L186" si="105">K187</f>
        <v>8842.7000000000007</v>
      </c>
      <c r="L186" s="104">
        <f t="shared" si="105"/>
        <v>9172.7999999999993</v>
      </c>
    </row>
    <row r="187" spans="1:12" ht="30" customHeight="1" x14ac:dyDescent="0.2">
      <c r="A187" s="108" t="s">
        <v>251</v>
      </c>
      <c r="B187" s="103" t="s">
        <v>243</v>
      </c>
      <c r="C187" s="103" t="s">
        <v>122</v>
      </c>
      <c r="D187" s="103" t="s">
        <v>173</v>
      </c>
      <c r="E187" s="103" t="s">
        <v>122</v>
      </c>
      <c r="F187" s="103" t="s">
        <v>11</v>
      </c>
      <c r="G187" s="103" t="s">
        <v>125</v>
      </c>
      <c r="H187" s="103" t="s">
        <v>248</v>
      </c>
      <c r="I187" s="106"/>
      <c r="J187" s="104">
        <f t="shared" ref="J187:L188" si="106">J188</f>
        <v>13658.4</v>
      </c>
      <c r="K187" s="104">
        <f t="shared" si="106"/>
        <v>8842.7000000000007</v>
      </c>
      <c r="L187" s="104">
        <f t="shared" si="106"/>
        <v>9172.7999999999993</v>
      </c>
    </row>
    <row r="188" spans="1:12" ht="30" customHeight="1" x14ac:dyDescent="0.2">
      <c r="A188" s="102" t="s">
        <v>231</v>
      </c>
      <c r="B188" s="103" t="s">
        <v>243</v>
      </c>
      <c r="C188" s="103" t="s">
        <v>122</v>
      </c>
      <c r="D188" s="103" t="s">
        <v>173</v>
      </c>
      <c r="E188" s="103" t="s">
        <v>122</v>
      </c>
      <c r="F188" s="103" t="s">
        <v>11</v>
      </c>
      <c r="G188" s="103" t="s">
        <v>125</v>
      </c>
      <c r="H188" s="103" t="s">
        <v>248</v>
      </c>
      <c r="I188" s="103" t="s">
        <v>228</v>
      </c>
      <c r="J188" s="104">
        <f t="shared" si="106"/>
        <v>13658.4</v>
      </c>
      <c r="K188" s="104">
        <f t="shared" si="106"/>
        <v>8842.7000000000007</v>
      </c>
      <c r="L188" s="104">
        <f t="shared" si="106"/>
        <v>9172.7999999999993</v>
      </c>
    </row>
    <row r="189" spans="1:12" x14ac:dyDescent="0.2">
      <c r="A189" s="102" t="s">
        <v>252</v>
      </c>
      <c r="B189" s="103" t="s">
        <v>243</v>
      </c>
      <c r="C189" s="103" t="s">
        <v>122</v>
      </c>
      <c r="D189" s="103" t="s">
        <v>173</v>
      </c>
      <c r="E189" s="103" t="s">
        <v>122</v>
      </c>
      <c r="F189" s="103" t="s">
        <v>11</v>
      </c>
      <c r="G189" s="103" t="s">
        <v>125</v>
      </c>
      <c r="H189" s="103" t="s">
        <v>248</v>
      </c>
      <c r="I189" s="103" t="s">
        <v>249</v>
      </c>
      <c r="J189" s="239">
        <v>13658.4</v>
      </c>
      <c r="K189" s="104">
        <v>8842.7000000000007</v>
      </c>
      <c r="L189" s="104">
        <v>9172.7999999999993</v>
      </c>
    </row>
    <row r="190" spans="1:12" ht="30" customHeight="1" x14ac:dyDescent="0.2">
      <c r="A190" s="102" t="s">
        <v>180</v>
      </c>
      <c r="B190" s="103" t="s">
        <v>243</v>
      </c>
      <c r="C190" s="103" t="s">
        <v>179</v>
      </c>
      <c r="D190" s="103"/>
      <c r="E190" s="103"/>
      <c r="F190" s="103"/>
      <c r="G190" s="103"/>
      <c r="H190" s="103"/>
      <c r="I190" s="103"/>
      <c r="J190" s="104">
        <f>J191</f>
        <v>1868.6</v>
      </c>
      <c r="K190" s="104">
        <f t="shared" ref="K190:L191" si="107">K191</f>
        <v>1868.6</v>
      </c>
      <c r="L190" s="104">
        <f t="shared" si="107"/>
        <v>1868.6</v>
      </c>
    </row>
    <row r="191" spans="1:12" ht="42" customHeight="1" x14ac:dyDescent="0.2">
      <c r="A191" s="105" t="s">
        <v>253</v>
      </c>
      <c r="B191" s="103" t="s">
        <v>243</v>
      </c>
      <c r="C191" s="103" t="s">
        <v>179</v>
      </c>
      <c r="D191" s="103" t="s">
        <v>17</v>
      </c>
      <c r="E191" s="103"/>
      <c r="F191" s="103"/>
      <c r="G191" s="103"/>
      <c r="H191" s="103"/>
      <c r="I191" s="103"/>
      <c r="J191" s="104">
        <f>J192</f>
        <v>1868.6</v>
      </c>
      <c r="K191" s="104">
        <f t="shared" si="107"/>
        <v>1868.6</v>
      </c>
      <c r="L191" s="104">
        <f t="shared" si="107"/>
        <v>1868.6</v>
      </c>
    </row>
    <row r="192" spans="1:12" ht="25.5" x14ac:dyDescent="0.2">
      <c r="A192" s="105" t="s">
        <v>165</v>
      </c>
      <c r="B192" s="103" t="s">
        <v>243</v>
      </c>
      <c r="C192" s="103" t="s">
        <v>179</v>
      </c>
      <c r="D192" s="103" t="s">
        <v>17</v>
      </c>
      <c r="E192" s="103" t="s">
        <v>161</v>
      </c>
      <c r="F192" s="103" t="s">
        <v>162</v>
      </c>
      <c r="G192" s="103"/>
      <c r="H192" s="103"/>
      <c r="I192" s="103"/>
      <c r="J192" s="104">
        <f>J193</f>
        <v>1868.6</v>
      </c>
      <c r="K192" s="104">
        <f t="shared" ref="K192:L195" si="108">K193</f>
        <v>1868.6</v>
      </c>
      <c r="L192" s="104">
        <f t="shared" si="108"/>
        <v>1868.6</v>
      </c>
    </row>
    <row r="193" spans="1:12" ht="42.75" customHeight="1" x14ac:dyDescent="0.2">
      <c r="A193" s="105" t="s">
        <v>166</v>
      </c>
      <c r="B193" s="103" t="s">
        <v>243</v>
      </c>
      <c r="C193" s="103" t="s">
        <v>179</v>
      </c>
      <c r="D193" s="103" t="s">
        <v>17</v>
      </c>
      <c r="E193" s="103" t="s">
        <v>161</v>
      </c>
      <c r="F193" s="103" t="s">
        <v>8</v>
      </c>
      <c r="G193" s="103" t="s">
        <v>163</v>
      </c>
      <c r="H193" s="103"/>
      <c r="I193" s="103"/>
      <c r="J193" s="104">
        <f>J194</f>
        <v>1868.6</v>
      </c>
      <c r="K193" s="104">
        <f t="shared" si="108"/>
        <v>1868.6</v>
      </c>
      <c r="L193" s="104">
        <f t="shared" si="108"/>
        <v>1868.6</v>
      </c>
    </row>
    <row r="194" spans="1:12" ht="38.25" customHeight="1" x14ac:dyDescent="0.2">
      <c r="A194" s="105" t="s">
        <v>255</v>
      </c>
      <c r="B194" s="103" t="s">
        <v>243</v>
      </c>
      <c r="C194" s="103" t="s">
        <v>179</v>
      </c>
      <c r="D194" s="103" t="s">
        <v>17</v>
      </c>
      <c r="E194" s="103" t="s">
        <v>161</v>
      </c>
      <c r="F194" s="103" t="s">
        <v>8</v>
      </c>
      <c r="G194" s="103" t="s">
        <v>163</v>
      </c>
      <c r="H194" s="103" t="s">
        <v>254</v>
      </c>
      <c r="I194" s="103"/>
      <c r="J194" s="104">
        <f>J195+J197</f>
        <v>1868.6</v>
      </c>
      <c r="K194" s="104">
        <f t="shared" ref="K194:L194" si="109">K195+K197</f>
        <v>1868.6</v>
      </c>
      <c r="L194" s="104">
        <f t="shared" si="109"/>
        <v>1868.6</v>
      </c>
    </row>
    <row r="195" spans="1:12" ht="63.75" customHeight="1" x14ac:dyDescent="0.2">
      <c r="A195" s="105" t="s">
        <v>130</v>
      </c>
      <c r="B195" s="103" t="s">
        <v>243</v>
      </c>
      <c r="C195" s="103" t="s">
        <v>179</v>
      </c>
      <c r="D195" s="103" t="s">
        <v>17</v>
      </c>
      <c r="E195" s="103" t="s">
        <v>161</v>
      </c>
      <c r="F195" s="103" t="s">
        <v>8</v>
      </c>
      <c r="G195" s="103" t="s">
        <v>163</v>
      </c>
      <c r="H195" s="103" t="s">
        <v>254</v>
      </c>
      <c r="I195" s="103" t="s">
        <v>129</v>
      </c>
      <c r="J195" s="104">
        <f>J196</f>
        <v>1784.8</v>
      </c>
      <c r="K195" s="104">
        <f t="shared" si="108"/>
        <v>1784.8</v>
      </c>
      <c r="L195" s="104">
        <f t="shared" si="108"/>
        <v>1784.8</v>
      </c>
    </row>
    <row r="196" spans="1:12" ht="15" customHeight="1" x14ac:dyDescent="0.2">
      <c r="A196" s="102" t="s">
        <v>178</v>
      </c>
      <c r="B196" s="103" t="s">
        <v>243</v>
      </c>
      <c r="C196" s="103" t="s">
        <v>179</v>
      </c>
      <c r="D196" s="103" t="s">
        <v>17</v>
      </c>
      <c r="E196" s="103" t="s">
        <v>161</v>
      </c>
      <c r="F196" s="103" t="s">
        <v>8</v>
      </c>
      <c r="G196" s="103" t="s">
        <v>163</v>
      </c>
      <c r="H196" s="103" t="s">
        <v>254</v>
      </c>
      <c r="I196" s="103" t="s">
        <v>175</v>
      </c>
      <c r="J196" s="104">
        <v>1784.8</v>
      </c>
      <c r="K196" s="104">
        <v>1784.8</v>
      </c>
      <c r="L196" s="104">
        <v>1784.8</v>
      </c>
    </row>
    <row r="197" spans="1:12" ht="25.5" x14ac:dyDescent="0.2">
      <c r="A197" s="102" t="s">
        <v>141</v>
      </c>
      <c r="B197" s="103" t="s">
        <v>243</v>
      </c>
      <c r="C197" s="103" t="s">
        <v>179</v>
      </c>
      <c r="D197" s="103" t="s">
        <v>17</v>
      </c>
      <c r="E197" s="103" t="s">
        <v>161</v>
      </c>
      <c r="F197" s="103" t="s">
        <v>8</v>
      </c>
      <c r="G197" s="103" t="s">
        <v>163</v>
      </c>
      <c r="H197" s="103" t="s">
        <v>254</v>
      </c>
      <c r="I197" s="103" t="s">
        <v>139</v>
      </c>
      <c r="J197" s="104">
        <f>J198</f>
        <v>83.8</v>
      </c>
      <c r="K197" s="104">
        <f t="shared" ref="K197:L197" si="110">K198</f>
        <v>83.8</v>
      </c>
      <c r="L197" s="104">
        <f t="shared" si="110"/>
        <v>83.8</v>
      </c>
    </row>
    <row r="198" spans="1:12" ht="25.5" customHeight="1" x14ac:dyDescent="0.2">
      <c r="A198" s="102" t="s">
        <v>142</v>
      </c>
      <c r="B198" s="103" t="s">
        <v>243</v>
      </c>
      <c r="C198" s="103" t="s">
        <v>179</v>
      </c>
      <c r="D198" s="103" t="s">
        <v>17</v>
      </c>
      <c r="E198" s="103" t="s">
        <v>161</v>
      </c>
      <c r="F198" s="103" t="s">
        <v>8</v>
      </c>
      <c r="G198" s="103" t="s">
        <v>163</v>
      </c>
      <c r="H198" s="103" t="s">
        <v>254</v>
      </c>
      <c r="I198" s="103" t="s">
        <v>140</v>
      </c>
      <c r="J198" s="104">
        <v>83.8</v>
      </c>
      <c r="K198" s="104">
        <v>83.8</v>
      </c>
      <c r="L198" s="104">
        <v>83.8</v>
      </c>
    </row>
    <row r="199" spans="1:12" x14ac:dyDescent="0.2">
      <c r="A199" s="105" t="s">
        <v>188</v>
      </c>
      <c r="B199" s="103" t="s">
        <v>243</v>
      </c>
      <c r="C199" s="103" t="s">
        <v>133</v>
      </c>
      <c r="D199" s="103"/>
      <c r="E199" s="103"/>
      <c r="F199" s="103"/>
      <c r="G199" s="103"/>
      <c r="H199" s="103"/>
      <c r="I199" s="103"/>
      <c r="J199" s="104">
        <f t="shared" ref="J199:J204" si="111">J200</f>
        <v>7545.9</v>
      </c>
      <c r="K199" s="104">
        <f t="shared" ref="K199:L204" si="112">K200</f>
        <v>7816.4</v>
      </c>
      <c r="L199" s="104">
        <f t="shared" si="112"/>
        <v>10416.799999999999</v>
      </c>
    </row>
    <row r="200" spans="1:12" x14ac:dyDescent="0.2">
      <c r="A200" s="105" t="s">
        <v>201</v>
      </c>
      <c r="B200" s="103" t="s">
        <v>243</v>
      </c>
      <c r="C200" s="103" t="s">
        <v>133</v>
      </c>
      <c r="D200" s="103" t="s">
        <v>200</v>
      </c>
      <c r="E200" s="103"/>
      <c r="F200" s="103"/>
      <c r="G200" s="103"/>
      <c r="H200" s="103"/>
      <c r="I200" s="103"/>
      <c r="J200" s="104">
        <f t="shared" si="111"/>
        <v>7545.9</v>
      </c>
      <c r="K200" s="104">
        <f t="shared" si="112"/>
        <v>7816.4</v>
      </c>
      <c r="L200" s="104">
        <f t="shared" si="112"/>
        <v>10416.799999999999</v>
      </c>
    </row>
    <row r="201" spans="1:12" ht="25.5" x14ac:dyDescent="0.2">
      <c r="A201" s="105" t="s">
        <v>165</v>
      </c>
      <c r="B201" s="103" t="s">
        <v>243</v>
      </c>
      <c r="C201" s="103" t="s">
        <v>133</v>
      </c>
      <c r="D201" s="103" t="s">
        <v>200</v>
      </c>
      <c r="E201" s="103" t="s">
        <v>161</v>
      </c>
      <c r="F201" s="103" t="s">
        <v>162</v>
      </c>
      <c r="G201" s="103"/>
      <c r="H201" s="103"/>
      <c r="I201" s="103"/>
      <c r="J201" s="104">
        <f t="shared" si="111"/>
        <v>7545.9</v>
      </c>
      <c r="K201" s="104">
        <f t="shared" si="112"/>
        <v>7816.4</v>
      </c>
      <c r="L201" s="104">
        <f t="shared" si="112"/>
        <v>10416.799999999999</v>
      </c>
    </row>
    <row r="202" spans="1:12" ht="38.25" x14ac:dyDescent="0.2">
      <c r="A202" s="105" t="s">
        <v>166</v>
      </c>
      <c r="B202" s="103" t="s">
        <v>243</v>
      </c>
      <c r="C202" s="103" t="s">
        <v>133</v>
      </c>
      <c r="D202" s="103" t="s">
        <v>200</v>
      </c>
      <c r="E202" s="103" t="s">
        <v>161</v>
      </c>
      <c r="F202" s="103" t="s">
        <v>8</v>
      </c>
      <c r="G202" s="103" t="s">
        <v>163</v>
      </c>
      <c r="H202" s="103"/>
      <c r="I202" s="103"/>
      <c r="J202" s="104">
        <f t="shared" si="111"/>
        <v>7545.9</v>
      </c>
      <c r="K202" s="104">
        <f t="shared" si="112"/>
        <v>7816.4</v>
      </c>
      <c r="L202" s="104">
        <f t="shared" si="112"/>
        <v>10416.799999999999</v>
      </c>
    </row>
    <row r="203" spans="1:12" ht="198.75" customHeight="1" x14ac:dyDescent="0.2">
      <c r="A203" s="105" t="s">
        <v>502</v>
      </c>
      <c r="B203" s="103" t="s">
        <v>243</v>
      </c>
      <c r="C203" s="103" t="s">
        <v>133</v>
      </c>
      <c r="D203" s="103" t="s">
        <v>200</v>
      </c>
      <c r="E203" s="103" t="s">
        <v>161</v>
      </c>
      <c r="F203" s="103" t="s">
        <v>8</v>
      </c>
      <c r="G203" s="103" t="s">
        <v>163</v>
      </c>
      <c r="H203" s="103" t="s">
        <v>256</v>
      </c>
      <c r="I203" s="103"/>
      <c r="J203" s="104">
        <f t="shared" si="111"/>
        <v>7545.9</v>
      </c>
      <c r="K203" s="104">
        <f t="shared" si="112"/>
        <v>7816.4</v>
      </c>
      <c r="L203" s="104">
        <f t="shared" si="112"/>
        <v>10416.799999999999</v>
      </c>
    </row>
    <row r="204" spans="1:12" x14ac:dyDescent="0.2">
      <c r="A204" s="102" t="s">
        <v>259</v>
      </c>
      <c r="B204" s="103" t="s">
        <v>243</v>
      </c>
      <c r="C204" s="103" t="s">
        <v>133</v>
      </c>
      <c r="D204" s="103" t="s">
        <v>200</v>
      </c>
      <c r="E204" s="103" t="s">
        <v>161</v>
      </c>
      <c r="F204" s="103" t="s">
        <v>8</v>
      </c>
      <c r="G204" s="103" t="s">
        <v>163</v>
      </c>
      <c r="H204" s="103" t="s">
        <v>256</v>
      </c>
      <c r="I204" s="103" t="s">
        <v>257</v>
      </c>
      <c r="J204" s="104">
        <f t="shared" si="111"/>
        <v>7545.9</v>
      </c>
      <c r="K204" s="104">
        <f t="shared" si="112"/>
        <v>7816.4</v>
      </c>
      <c r="L204" s="104">
        <f t="shared" si="112"/>
        <v>10416.799999999999</v>
      </c>
    </row>
    <row r="205" spans="1:12" x14ac:dyDescent="0.2">
      <c r="A205" s="111" t="s">
        <v>109</v>
      </c>
      <c r="B205" s="238" t="s">
        <v>243</v>
      </c>
      <c r="C205" s="238" t="s">
        <v>133</v>
      </c>
      <c r="D205" s="238" t="s">
        <v>200</v>
      </c>
      <c r="E205" s="238" t="s">
        <v>161</v>
      </c>
      <c r="F205" s="238" t="s">
        <v>8</v>
      </c>
      <c r="G205" s="238" t="s">
        <v>163</v>
      </c>
      <c r="H205" s="238" t="s">
        <v>256</v>
      </c>
      <c r="I205" s="238" t="s">
        <v>258</v>
      </c>
      <c r="J205" s="239">
        <v>7545.9</v>
      </c>
      <c r="K205" s="239">
        <v>7816.4</v>
      </c>
      <c r="L205" s="239">
        <v>10416.799999999999</v>
      </c>
    </row>
    <row r="206" spans="1:12" x14ac:dyDescent="0.2">
      <c r="A206" s="105" t="s">
        <v>450</v>
      </c>
      <c r="B206" s="103" t="s">
        <v>243</v>
      </c>
      <c r="C206" s="103" t="s">
        <v>168</v>
      </c>
      <c r="D206" s="103"/>
      <c r="E206" s="103"/>
      <c r="F206" s="103"/>
      <c r="G206" s="103"/>
      <c r="H206" s="103"/>
      <c r="I206" s="103"/>
      <c r="J206" s="104">
        <f>J207+J214</f>
        <v>16877</v>
      </c>
      <c r="K206" s="104">
        <f t="shared" ref="K206:L206" si="113">K207+K214</f>
        <v>10930.2</v>
      </c>
      <c r="L206" s="104">
        <f t="shared" si="113"/>
        <v>10985.5</v>
      </c>
    </row>
    <row r="207" spans="1:12" x14ac:dyDescent="0.2">
      <c r="A207" s="105" t="s">
        <v>451</v>
      </c>
      <c r="B207" s="103" t="s">
        <v>243</v>
      </c>
      <c r="C207" s="103" t="s">
        <v>168</v>
      </c>
      <c r="D207" s="103" t="s">
        <v>125</v>
      </c>
      <c r="E207" s="103"/>
      <c r="F207" s="103"/>
      <c r="G207" s="103"/>
      <c r="H207" s="103"/>
      <c r="I207" s="103"/>
      <c r="J207" s="104">
        <f>J208</f>
        <v>540</v>
      </c>
      <c r="K207" s="104">
        <f>K208</f>
        <v>540</v>
      </c>
      <c r="L207" s="104">
        <f>L208</f>
        <v>540</v>
      </c>
    </row>
    <row r="208" spans="1:12" ht="51" x14ac:dyDescent="0.2">
      <c r="A208" s="105" t="s">
        <v>452</v>
      </c>
      <c r="B208" s="103" t="s">
        <v>243</v>
      </c>
      <c r="C208" s="103" t="s">
        <v>168</v>
      </c>
      <c r="D208" s="103" t="s">
        <v>125</v>
      </c>
      <c r="E208" s="103" t="s">
        <v>133</v>
      </c>
      <c r="F208" s="103" t="s">
        <v>162</v>
      </c>
      <c r="G208" s="103"/>
      <c r="H208" s="103"/>
      <c r="I208" s="103"/>
      <c r="J208" s="104">
        <f t="shared" ref="J208:J212" si="114">J209</f>
        <v>540</v>
      </c>
      <c r="K208" s="104">
        <f t="shared" ref="K208:L212" si="115">K209</f>
        <v>540</v>
      </c>
      <c r="L208" s="104">
        <f t="shared" si="115"/>
        <v>540</v>
      </c>
    </row>
    <row r="209" spans="1:12" ht="25.5" x14ac:dyDescent="0.2">
      <c r="A209" s="220" t="s">
        <v>453</v>
      </c>
      <c r="B209" s="103" t="s">
        <v>243</v>
      </c>
      <c r="C209" s="103" t="s">
        <v>168</v>
      </c>
      <c r="D209" s="103" t="s">
        <v>125</v>
      </c>
      <c r="E209" s="103" t="s">
        <v>133</v>
      </c>
      <c r="F209" s="103" t="s">
        <v>10</v>
      </c>
      <c r="G209" s="103"/>
      <c r="H209" s="103"/>
      <c r="I209" s="103"/>
      <c r="J209" s="104">
        <f t="shared" si="114"/>
        <v>540</v>
      </c>
      <c r="K209" s="104">
        <f t="shared" si="115"/>
        <v>540</v>
      </c>
      <c r="L209" s="104">
        <f t="shared" si="115"/>
        <v>540</v>
      </c>
    </row>
    <row r="210" spans="1:12" ht="51" x14ac:dyDescent="0.2">
      <c r="A210" s="220" t="s">
        <v>454</v>
      </c>
      <c r="B210" s="103" t="s">
        <v>243</v>
      </c>
      <c r="C210" s="103" t="s">
        <v>168</v>
      </c>
      <c r="D210" s="103" t="s">
        <v>125</v>
      </c>
      <c r="E210" s="103" t="s">
        <v>133</v>
      </c>
      <c r="F210" s="103" t="s">
        <v>10</v>
      </c>
      <c r="G210" s="103" t="s">
        <v>168</v>
      </c>
      <c r="H210" s="103"/>
      <c r="I210" s="103"/>
      <c r="J210" s="104">
        <f t="shared" si="114"/>
        <v>540</v>
      </c>
      <c r="K210" s="104">
        <f t="shared" si="115"/>
        <v>540</v>
      </c>
      <c r="L210" s="104">
        <f t="shared" si="115"/>
        <v>540</v>
      </c>
    </row>
    <row r="211" spans="1:12" ht="42" customHeight="1" x14ac:dyDescent="0.2">
      <c r="A211" s="219" t="s">
        <v>503</v>
      </c>
      <c r="B211" s="103" t="s">
        <v>243</v>
      </c>
      <c r="C211" s="103" t="s">
        <v>168</v>
      </c>
      <c r="D211" s="103" t="s">
        <v>125</v>
      </c>
      <c r="E211" s="103" t="s">
        <v>133</v>
      </c>
      <c r="F211" s="103" t="s">
        <v>10</v>
      </c>
      <c r="G211" s="103" t="s">
        <v>168</v>
      </c>
      <c r="H211" s="103" t="s">
        <v>455</v>
      </c>
      <c r="I211" s="103"/>
      <c r="J211" s="104">
        <f t="shared" si="114"/>
        <v>540</v>
      </c>
      <c r="K211" s="104">
        <f t="shared" si="115"/>
        <v>540</v>
      </c>
      <c r="L211" s="104">
        <f t="shared" si="115"/>
        <v>540</v>
      </c>
    </row>
    <row r="212" spans="1:12" ht="27" customHeight="1" x14ac:dyDescent="0.2">
      <c r="A212" s="102" t="s">
        <v>231</v>
      </c>
      <c r="B212" s="103" t="s">
        <v>243</v>
      </c>
      <c r="C212" s="103" t="s">
        <v>168</v>
      </c>
      <c r="D212" s="103" t="s">
        <v>125</v>
      </c>
      <c r="E212" s="103" t="s">
        <v>133</v>
      </c>
      <c r="F212" s="103" t="s">
        <v>10</v>
      </c>
      <c r="G212" s="103" t="s">
        <v>168</v>
      </c>
      <c r="H212" s="103" t="s">
        <v>455</v>
      </c>
      <c r="I212" s="103" t="s">
        <v>228</v>
      </c>
      <c r="J212" s="104">
        <f t="shared" si="114"/>
        <v>540</v>
      </c>
      <c r="K212" s="104">
        <f t="shared" si="115"/>
        <v>540</v>
      </c>
      <c r="L212" s="104">
        <f t="shared" si="115"/>
        <v>540</v>
      </c>
    </row>
    <row r="213" spans="1:12" x14ac:dyDescent="0.2">
      <c r="A213" s="102" t="s">
        <v>252</v>
      </c>
      <c r="B213" s="103" t="s">
        <v>243</v>
      </c>
      <c r="C213" s="103" t="s">
        <v>168</v>
      </c>
      <c r="D213" s="103" t="s">
        <v>125</v>
      </c>
      <c r="E213" s="103" t="s">
        <v>133</v>
      </c>
      <c r="F213" s="103" t="s">
        <v>10</v>
      </c>
      <c r="G213" s="103" t="s">
        <v>168</v>
      </c>
      <c r="H213" s="103" t="s">
        <v>455</v>
      </c>
      <c r="I213" s="103" t="s">
        <v>249</v>
      </c>
      <c r="J213" s="104">
        <v>540</v>
      </c>
      <c r="K213" s="104">
        <v>540</v>
      </c>
      <c r="L213" s="104">
        <v>540</v>
      </c>
    </row>
    <row r="214" spans="1:12" x14ac:dyDescent="0.2">
      <c r="A214" s="105" t="s">
        <v>475</v>
      </c>
      <c r="B214" s="103" t="s">
        <v>243</v>
      </c>
      <c r="C214" s="103" t="s">
        <v>168</v>
      </c>
      <c r="D214" s="103" t="s">
        <v>179</v>
      </c>
      <c r="E214" s="103"/>
      <c r="F214" s="103"/>
      <c r="G214" s="103"/>
      <c r="H214" s="103"/>
      <c r="I214" s="103"/>
      <c r="J214" s="104">
        <f>J215</f>
        <v>16337</v>
      </c>
      <c r="K214" s="104">
        <f t="shared" ref="K214:L214" si="116">K215</f>
        <v>10390.200000000001</v>
      </c>
      <c r="L214" s="104">
        <f t="shared" si="116"/>
        <v>10445.5</v>
      </c>
    </row>
    <row r="215" spans="1:12" ht="38.25" x14ac:dyDescent="0.2">
      <c r="A215" s="105" t="s">
        <v>428</v>
      </c>
      <c r="B215" s="103" t="s">
        <v>243</v>
      </c>
      <c r="C215" s="103" t="s">
        <v>168</v>
      </c>
      <c r="D215" s="103" t="s">
        <v>179</v>
      </c>
      <c r="E215" s="103" t="s">
        <v>122</v>
      </c>
      <c r="F215" s="103" t="s">
        <v>162</v>
      </c>
      <c r="G215" s="103"/>
      <c r="H215" s="103"/>
      <c r="I215" s="103"/>
      <c r="J215" s="104">
        <f>J216</f>
        <v>16337</v>
      </c>
      <c r="K215" s="104">
        <f t="shared" ref="K215:L216" si="117">K216</f>
        <v>10390.200000000001</v>
      </c>
      <c r="L215" s="104">
        <f t="shared" si="117"/>
        <v>10445.5</v>
      </c>
    </row>
    <row r="216" spans="1:12" ht="38.25" x14ac:dyDescent="0.2">
      <c r="A216" s="105" t="s">
        <v>245</v>
      </c>
      <c r="B216" s="103" t="s">
        <v>243</v>
      </c>
      <c r="C216" s="103" t="s">
        <v>168</v>
      </c>
      <c r="D216" s="103" t="s">
        <v>179</v>
      </c>
      <c r="E216" s="103" t="s">
        <v>122</v>
      </c>
      <c r="F216" s="103" t="s">
        <v>11</v>
      </c>
      <c r="G216" s="103"/>
      <c r="H216" s="103"/>
      <c r="I216" s="103"/>
      <c r="J216" s="104">
        <f>J217</f>
        <v>16337</v>
      </c>
      <c r="K216" s="104">
        <f t="shared" si="117"/>
        <v>10390.200000000001</v>
      </c>
      <c r="L216" s="104">
        <f t="shared" si="117"/>
        <v>10445.5</v>
      </c>
    </row>
    <row r="217" spans="1:12" ht="51" x14ac:dyDescent="0.2">
      <c r="A217" s="105" t="s">
        <v>472</v>
      </c>
      <c r="B217" s="103" t="s">
        <v>243</v>
      </c>
      <c r="C217" s="103" t="s">
        <v>168</v>
      </c>
      <c r="D217" s="103" t="s">
        <v>179</v>
      </c>
      <c r="E217" s="103" t="s">
        <v>122</v>
      </c>
      <c r="F217" s="103" t="s">
        <v>11</v>
      </c>
      <c r="G217" s="103" t="s">
        <v>179</v>
      </c>
      <c r="H217" s="103"/>
      <c r="I217" s="103"/>
      <c r="J217" s="104">
        <f>J218</f>
        <v>16337</v>
      </c>
      <c r="K217" s="104">
        <f t="shared" ref="K217:L217" si="118">K218</f>
        <v>10390.200000000001</v>
      </c>
      <c r="L217" s="104">
        <f t="shared" si="118"/>
        <v>10445.5</v>
      </c>
    </row>
    <row r="218" spans="1:12" x14ac:dyDescent="0.2">
      <c r="A218" s="108" t="s">
        <v>473</v>
      </c>
      <c r="B218" s="103" t="s">
        <v>243</v>
      </c>
      <c r="C218" s="103" t="s">
        <v>168</v>
      </c>
      <c r="D218" s="103" t="s">
        <v>179</v>
      </c>
      <c r="E218" s="103" t="s">
        <v>122</v>
      </c>
      <c r="F218" s="103" t="s">
        <v>11</v>
      </c>
      <c r="G218" s="103" t="s">
        <v>179</v>
      </c>
      <c r="H218" s="103" t="s">
        <v>474</v>
      </c>
      <c r="I218" s="106"/>
      <c r="J218" s="104">
        <f t="shared" ref="J218:L219" si="119">J219</f>
        <v>16337</v>
      </c>
      <c r="K218" s="104">
        <f t="shared" si="119"/>
        <v>10390.200000000001</v>
      </c>
      <c r="L218" s="104">
        <f t="shared" si="119"/>
        <v>10445.5</v>
      </c>
    </row>
    <row r="219" spans="1:12" ht="30" customHeight="1" x14ac:dyDescent="0.2">
      <c r="A219" s="102" t="s">
        <v>231</v>
      </c>
      <c r="B219" s="103" t="s">
        <v>243</v>
      </c>
      <c r="C219" s="103" t="s">
        <v>168</v>
      </c>
      <c r="D219" s="103" t="s">
        <v>179</v>
      </c>
      <c r="E219" s="103" t="s">
        <v>122</v>
      </c>
      <c r="F219" s="103" t="s">
        <v>11</v>
      </c>
      <c r="G219" s="103" t="s">
        <v>179</v>
      </c>
      <c r="H219" s="103" t="s">
        <v>474</v>
      </c>
      <c r="I219" s="103" t="s">
        <v>228</v>
      </c>
      <c r="J219" s="104">
        <f t="shared" si="119"/>
        <v>16337</v>
      </c>
      <c r="K219" s="104">
        <f t="shared" si="119"/>
        <v>10390.200000000001</v>
      </c>
      <c r="L219" s="104">
        <f t="shared" si="119"/>
        <v>10445.5</v>
      </c>
    </row>
    <row r="220" spans="1:12" x14ac:dyDescent="0.2">
      <c r="A220" s="101" t="s">
        <v>477</v>
      </c>
      <c r="B220" s="103" t="s">
        <v>243</v>
      </c>
      <c r="C220" s="103" t="s">
        <v>168</v>
      </c>
      <c r="D220" s="103" t="s">
        <v>179</v>
      </c>
      <c r="E220" s="103" t="s">
        <v>122</v>
      </c>
      <c r="F220" s="103" t="s">
        <v>11</v>
      </c>
      <c r="G220" s="103" t="s">
        <v>179</v>
      </c>
      <c r="H220" s="103" t="s">
        <v>474</v>
      </c>
      <c r="I220" s="103" t="s">
        <v>476</v>
      </c>
      <c r="J220" s="104">
        <v>16337</v>
      </c>
      <c r="K220" s="104">
        <v>10390.200000000001</v>
      </c>
      <c r="L220" s="104">
        <v>10445.5</v>
      </c>
    </row>
    <row r="221" spans="1:12" ht="12" customHeight="1" x14ac:dyDescent="0.2">
      <c r="A221" s="105" t="s">
        <v>213</v>
      </c>
      <c r="B221" s="103" t="s">
        <v>243</v>
      </c>
      <c r="C221" s="103" t="s">
        <v>210</v>
      </c>
      <c r="D221" s="103"/>
      <c r="E221" s="103"/>
      <c r="F221" s="103"/>
      <c r="G221" s="103"/>
      <c r="H221" s="103"/>
      <c r="I221" s="103"/>
      <c r="J221" s="104">
        <f>J222+J244+J237</f>
        <v>1963.6999999999998</v>
      </c>
      <c r="K221" s="104">
        <f t="shared" ref="K221:L221" si="120">K222+K244+K237</f>
        <v>1974.3</v>
      </c>
      <c r="L221" s="104">
        <f t="shared" si="120"/>
        <v>1974.3</v>
      </c>
    </row>
    <row r="222" spans="1:12" x14ac:dyDescent="0.2">
      <c r="A222" s="105" t="s">
        <v>261</v>
      </c>
      <c r="B222" s="103" t="s">
        <v>243</v>
      </c>
      <c r="C222" s="103" t="s">
        <v>210</v>
      </c>
      <c r="D222" s="103" t="s">
        <v>125</v>
      </c>
      <c r="E222" s="103"/>
      <c r="F222" s="103"/>
      <c r="G222" s="103"/>
      <c r="H222" s="103"/>
      <c r="I222" s="103"/>
      <c r="J222" s="104">
        <f t="shared" ref="J222:L235" si="121">J223</f>
        <v>139.1</v>
      </c>
      <c r="K222" s="104">
        <f t="shared" ref="K222:L223" si="122">K223</f>
        <v>139.1</v>
      </c>
      <c r="L222" s="104">
        <f t="shared" si="122"/>
        <v>139.1</v>
      </c>
    </row>
    <row r="223" spans="1:12" ht="39" customHeight="1" x14ac:dyDescent="0.2">
      <c r="A223" s="105" t="s">
        <v>423</v>
      </c>
      <c r="B223" s="103" t="s">
        <v>243</v>
      </c>
      <c r="C223" s="103" t="s">
        <v>210</v>
      </c>
      <c r="D223" s="103" t="s">
        <v>125</v>
      </c>
      <c r="E223" s="103" t="s">
        <v>125</v>
      </c>
      <c r="F223" s="103" t="s">
        <v>162</v>
      </c>
      <c r="G223" s="103"/>
      <c r="H223" s="103"/>
      <c r="I223" s="103"/>
      <c r="J223" s="104">
        <f t="shared" si="121"/>
        <v>139.1</v>
      </c>
      <c r="K223" s="104">
        <f t="shared" si="122"/>
        <v>139.1</v>
      </c>
      <c r="L223" s="104">
        <f t="shared" si="122"/>
        <v>139.1</v>
      </c>
    </row>
    <row r="224" spans="1:12" ht="39" customHeight="1" x14ac:dyDescent="0.2">
      <c r="A224" s="105" t="s">
        <v>422</v>
      </c>
      <c r="B224" s="103" t="s">
        <v>243</v>
      </c>
      <c r="C224" s="103" t="s">
        <v>210</v>
      </c>
      <c r="D224" s="103" t="s">
        <v>125</v>
      </c>
      <c r="E224" s="103" t="s">
        <v>125</v>
      </c>
      <c r="F224" s="103" t="s">
        <v>9</v>
      </c>
      <c r="G224" s="103"/>
      <c r="H224" s="103"/>
      <c r="I224" s="103"/>
      <c r="J224" s="104">
        <f>J229+J225+J233</f>
        <v>139.1</v>
      </c>
      <c r="K224" s="104">
        <f t="shared" ref="K224:L224" si="123">K229+K225+K233</f>
        <v>139.1</v>
      </c>
      <c r="L224" s="104">
        <f t="shared" si="123"/>
        <v>139.1</v>
      </c>
    </row>
    <row r="225" spans="1:12" ht="66" hidden="1" customHeight="1" x14ac:dyDescent="0.2">
      <c r="A225" s="105" t="s">
        <v>262</v>
      </c>
      <c r="B225" s="103" t="s">
        <v>243</v>
      </c>
      <c r="C225" s="103" t="s">
        <v>210</v>
      </c>
      <c r="D225" s="103" t="s">
        <v>125</v>
      </c>
      <c r="E225" s="103" t="s">
        <v>125</v>
      </c>
      <c r="F225" s="103" t="s">
        <v>9</v>
      </c>
      <c r="G225" s="103" t="s">
        <v>179</v>
      </c>
      <c r="H225" s="103"/>
      <c r="I225" s="103"/>
      <c r="J225" s="104">
        <f t="shared" si="121"/>
        <v>0</v>
      </c>
      <c r="K225" s="104">
        <f t="shared" si="121"/>
        <v>0</v>
      </c>
      <c r="L225" s="104">
        <f t="shared" si="121"/>
        <v>0</v>
      </c>
    </row>
    <row r="226" spans="1:12" ht="60.75" hidden="1" customHeight="1" x14ac:dyDescent="0.2">
      <c r="A226" s="105" t="s">
        <v>504</v>
      </c>
      <c r="B226" s="103" t="s">
        <v>243</v>
      </c>
      <c r="C226" s="103" t="s">
        <v>210</v>
      </c>
      <c r="D226" s="103" t="s">
        <v>125</v>
      </c>
      <c r="E226" s="103" t="s">
        <v>125</v>
      </c>
      <c r="F226" s="103" t="s">
        <v>9</v>
      </c>
      <c r="G226" s="103" t="s">
        <v>179</v>
      </c>
      <c r="H226" s="103" t="s">
        <v>460</v>
      </c>
      <c r="I226" s="103"/>
      <c r="J226" s="104">
        <f t="shared" si="121"/>
        <v>0</v>
      </c>
      <c r="K226" s="104">
        <f t="shared" si="121"/>
        <v>0</v>
      </c>
      <c r="L226" s="104">
        <f t="shared" si="121"/>
        <v>0</v>
      </c>
    </row>
    <row r="227" spans="1:12" ht="0.75" hidden="1" customHeight="1" x14ac:dyDescent="0.2">
      <c r="A227" s="102" t="s">
        <v>231</v>
      </c>
      <c r="B227" s="103" t="s">
        <v>243</v>
      </c>
      <c r="C227" s="103" t="s">
        <v>210</v>
      </c>
      <c r="D227" s="103" t="s">
        <v>125</v>
      </c>
      <c r="E227" s="103" t="s">
        <v>125</v>
      </c>
      <c r="F227" s="103" t="s">
        <v>9</v>
      </c>
      <c r="G227" s="103" t="s">
        <v>179</v>
      </c>
      <c r="H227" s="103" t="s">
        <v>460</v>
      </c>
      <c r="I227" s="103" t="s">
        <v>228</v>
      </c>
      <c r="J227" s="104">
        <f t="shared" si="121"/>
        <v>0</v>
      </c>
      <c r="K227" s="104">
        <f t="shared" si="121"/>
        <v>0</v>
      </c>
      <c r="L227" s="104">
        <f t="shared" si="121"/>
        <v>0</v>
      </c>
    </row>
    <row r="228" spans="1:12" ht="21" hidden="1" customHeight="1" x14ac:dyDescent="0.2">
      <c r="A228" s="102" t="s">
        <v>252</v>
      </c>
      <c r="B228" s="103" t="s">
        <v>243</v>
      </c>
      <c r="C228" s="103" t="s">
        <v>210</v>
      </c>
      <c r="D228" s="103" t="s">
        <v>125</v>
      </c>
      <c r="E228" s="103" t="s">
        <v>125</v>
      </c>
      <c r="F228" s="103" t="s">
        <v>9</v>
      </c>
      <c r="G228" s="103" t="s">
        <v>179</v>
      </c>
      <c r="H228" s="103" t="s">
        <v>460</v>
      </c>
      <c r="I228" s="103" t="s">
        <v>249</v>
      </c>
      <c r="J228" s="104">
        <v>0</v>
      </c>
      <c r="K228" s="104">
        <v>0</v>
      </c>
      <c r="L228" s="104">
        <v>0</v>
      </c>
    </row>
    <row r="229" spans="1:12" ht="25.5" x14ac:dyDescent="0.2">
      <c r="A229" s="105" t="s">
        <v>264</v>
      </c>
      <c r="B229" s="103" t="s">
        <v>243</v>
      </c>
      <c r="C229" s="103" t="s">
        <v>210</v>
      </c>
      <c r="D229" s="103" t="s">
        <v>125</v>
      </c>
      <c r="E229" s="103" t="s">
        <v>125</v>
      </c>
      <c r="F229" s="103" t="s">
        <v>9</v>
      </c>
      <c r="G229" s="103" t="s">
        <v>133</v>
      </c>
      <c r="H229" s="103"/>
      <c r="I229" s="103"/>
      <c r="J229" s="104">
        <f t="shared" si="121"/>
        <v>139.1</v>
      </c>
      <c r="K229" s="104">
        <f t="shared" ref="K229:L235" si="124">K230</f>
        <v>139.1</v>
      </c>
      <c r="L229" s="104">
        <f t="shared" si="124"/>
        <v>139.1</v>
      </c>
    </row>
    <row r="230" spans="1:12" ht="53.25" customHeight="1" x14ac:dyDescent="0.2">
      <c r="A230" s="105" t="s">
        <v>505</v>
      </c>
      <c r="B230" s="103" t="s">
        <v>243</v>
      </c>
      <c r="C230" s="103" t="s">
        <v>210</v>
      </c>
      <c r="D230" s="103" t="s">
        <v>125</v>
      </c>
      <c r="E230" s="103" t="s">
        <v>125</v>
      </c>
      <c r="F230" s="103" t="s">
        <v>9</v>
      </c>
      <c r="G230" s="103" t="s">
        <v>133</v>
      </c>
      <c r="H230" s="103" t="s">
        <v>263</v>
      </c>
      <c r="I230" s="103"/>
      <c r="J230" s="104">
        <f t="shared" si="121"/>
        <v>139.1</v>
      </c>
      <c r="K230" s="104">
        <f t="shared" si="124"/>
        <v>139.1</v>
      </c>
      <c r="L230" s="104">
        <f t="shared" si="124"/>
        <v>139.1</v>
      </c>
    </row>
    <row r="231" spans="1:12" ht="27.75" customHeight="1" x14ac:dyDescent="0.2">
      <c r="A231" s="102" t="s">
        <v>231</v>
      </c>
      <c r="B231" s="103" t="s">
        <v>243</v>
      </c>
      <c r="C231" s="103" t="s">
        <v>210</v>
      </c>
      <c r="D231" s="103" t="s">
        <v>125</v>
      </c>
      <c r="E231" s="103" t="s">
        <v>125</v>
      </c>
      <c r="F231" s="103" t="s">
        <v>9</v>
      </c>
      <c r="G231" s="103" t="s">
        <v>133</v>
      </c>
      <c r="H231" s="103" t="s">
        <v>263</v>
      </c>
      <c r="I231" s="103" t="s">
        <v>228</v>
      </c>
      <c r="J231" s="104">
        <f t="shared" si="121"/>
        <v>139.1</v>
      </c>
      <c r="K231" s="104">
        <f t="shared" si="124"/>
        <v>139.1</v>
      </c>
      <c r="L231" s="104">
        <f t="shared" si="124"/>
        <v>139.1</v>
      </c>
    </row>
    <row r="232" spans="1:12" ht="12" customHeight="1" x14ac:dyDescent="0.2">
      <c r="A232" s="102" t="s">
        <v>252</v>
      </c>
      <c r="B232" s="103" t="s">
        <v>243</v>
      </c>
      <c r="C232" s="103" t="s">
        <v>210</v>
      </c>
      <c r="D232" s="103" t="s">
        <v>125</v>
      </c>
      <c r="E232" s="103" t="s">
        <v>125</v>
      </c>
      <c r="F232" s="103" t="s">
        <v>9</v>
      </c>
      <c r="G232" s="103" t="s">
        <v>133</v>
      </c>
      <c r="H232" s="103" t="s">
        <v>263</v>
      </c>
      <c r="I232" s="103" t="s">
        <v>249</v>
      </c>
      <c r="J232" s="104">
        <v>139.1</v>
      </c>
      <c r="K232" s="104">
        <v>139.1</v>
      </c>
      <c r="L232" s="104">
        <v>139.1</v>
      </c>
    </row>
    <row r="233" spans="1:12" ht="0.75" hidden="1" customHeight="1" x14ac:dyDescent="0.2">
      <c r="A233" s="105" t="s">
        <v>466</v>
      </c>
      <c r="B233" s="103" t="s">
        <v>243</v>
      </c>
      <c r="C233" s="103" t="s">
        <v>210</v>
      </c>
      <c r="D233" s="103" t="s">
        <v>125</v>
      </c>
      <c r="E233" s="103" t="s">
        <v>125</v>
      </c>
      <c r="F233" s="103" t="s">
        <v>9</v>
      </c>
      <c r="G233" s="103" t="s">
        <v>461</v>
      </c>
      <c r="H233" s="103"/>
      <c r="I233" s="103"/>
      <c r="J233" s="104">
        <f t="shared" si="121"/>
        <v>0</v>
      </c>
      <c r="K233" s="104">
        <f t="shared" si="124"/>
        <v>0</v>
      </c>
      <c r="L233" s="104">
        <f t="shared" si="124"/>
        <v>0</v>
      </c>
    </row>
    <row r="234" spans="1:12" ht="61.5" hidden="1" customHeight="1" x14ac:dyDescent="0.2">
      <c r="A234" s="105" t="s">
        <v>467</v>
      </c>
      <c r="B234" s="103" t="s">
        <v>243</v>
      </c>
      <c r="C234" s="103" t="s">
        <v>210</v>
      </c>
      <c r="D234" s="103" t="s">
        <v>125</v>
      </c>
      <c r="E234" s="103" t="s">
        <v>125</v>
      </c>
      <c r="F234" s="103" t="s">
        <v>9</v>
      </c>
      <c r="G234" s="103" t="s">
        <v>461</v>
      </c>
      <c r="H234" s="103" t="s">
        <v>462</v>
      </c>
      <c r="I234" s="103"/>
      <c r="J234" s="104">
        <f t="shared" si="121"/>
        <v>0</v>
      </c>
      <c r="K234" s="104">
        <f t="shared" si="124"/>
        <v>0</v>
      </c>
      <c r="L234" s="104">
        <f t="shared" si="124"/>
        <v>0</v>
      </c>
    </row>
    <row r="235" spans="1:12" ht="30.75" hidden="1" customHeight="1" x14ac:dyDescent="0.2">
      <c r="A235" s="102" t="s">
        <v>231</v>
      </c>
      <c r="B235" s="103" t="s">
        <v>243</v>
      </c>
      <c r="C235" s="103" t="s">
        <v>210</v>
      </c>
      <c r="D235" s="103" t="s">
        <v>125</v>
      </c>
      <c r="E235" s="103" t="s">
        <v>125</v>
      </c>
      <c r="F235" s="103" t="s">
        <v>9</v>
      </c>
      <c r="G235" s="103" t="s">
        <v>461</v>
      </c>
      <c r="H235" s="103" t="s">
        <v>462</v>
      </c>
      <c r="I235" s="103" t="s">
        <v>228</v>
      </c>
      <c r="J235" s="104">
        <f t="shared" si="121"/>
        <v>0</v>
      </c>
      <c r="K235" s="104">
        <f t="shared" si="124"/>
        <v>0</v>
      </c>
      <c r="L235" s="104">
        <f t="shared" si="124"/>
        <v>0</v>
      </c>
    </row>
    <row r="236" spans="1:12" ht="0.75" customHeight="1" x14ac:dyDescent="0.2">
      <c r="A236" s="102" t="s">
        <v>252</v>
      </c>
      <c r="B236" s="103" t="s">
        <v>243</v>
      </c>
      <c r="C236" s="103" t="s">
        <v>210</v>
      </c>
      <c r="D236" s="103" t="s">
        <v>125</v>
      </c>
      <c r="E236" s="103" t="s">
        <v>125</v>
      </c>
      <c r="F236" s="103" t="s">
        <v>9</v>
      </c>
      <c r="G236" s="103" t="s">
        <v>461</v>
      </c>
      <c r="H236" s="103" t="s">
        <v>462</v>
      </c>
      <c r="I236" s="103" t="s">
        <v>249</v>
      </c>
      <c r="J236" s="104">
        <v>0</v>
      </c>
      <c r="K236" s="104">
        <v>0</v>
      </c>
      <c r="L236" s="104">
        <v>0</v>
      </c>
    </row>
    <row r="237" spans="1:12" ht="14.25" customHeight="1" x14ac:dyDescent="0.2">
      <c r="A237" s="105" t="s">
        <v>265</v>
      </c>
      <c r="B237" s="103" t="s">
        <v>243</v>
      </c>
      <c r="C237" s="103" t="s">
        <v>210</v>
      </c>
      <c r="D237" s="103" t="s">
        <v>179</v>
      </c>
      <c r="E237" s="103"/>
      <c r="F237" s="103"/>
      <c r="G237" s="103"/>
      <c r="H237" s="103"/>
      <c r="I237" s="103"/>
      <c r="J237" s="104">
        <f>J238</f>
        <v>761.3</v>
      </c>
      <c r="K237" s="104">
        <f t="shared" ref="K237:L241" si="125">K238</f>
        <v>761.3</v>
      </c>
      <c r="L237" s="104">
        <f t="shared" si="125"/>
        <v>761.3</v>
      </c>
    </row>
    <row r="238" spans="1:12" ht="47.25" customHeight="1" x14ac:dyDescent="0.2">
      <c r="A238" s="105" t="s">
        <v>424</v>
      </c>
      <c r="B238" s="103" t="s">
        <v>243</v>
      </c>
      <c r="C238" s="103" t="s">
        <v>210</v>
      </c>
      <c r="D238" s="103" t="s">
        <v>179</v>
      </c>
      <c r="E238" s="103" t="s">
        <v>168</v>
      </c>
      <c r="F238" s="103" t="s">
        <v>162</v>
      </c>
      <c r="G238" s="103"/>
      <c r="H238" s="103"/>
      <c r="I238" s="103"/>
      <c r="J238" s="104">
        <f t="shared" ref="J238:J241" si="126">J239</f>
        <v>761.3</v>
      </c>
      <c r="K238" s="104">
        <f t="shared" si="125"/>
        <v>761.3</v>
      </c>
      <c r="L238" s="104">
        <f t="shared" si="125"/>
        <v>761.3</v>
      </c>
    </row>
    <row r="239" spans="1:12" ht="12" customHeight="1" x14ac:dyDescent="0.2">
      <c r="A239" s="105" t="s">
        <v>267</v>
      </c>
      <c r="B239" s="103" t="s">
        <v>243</v>
      </c>
      <c r="C239" s="103" t="s">
        <v>210</v>
      </c>
      <c r="D239" s="103" t="s">
        <v>179</v>
      </c>
      <c r="E239" s="103" t="s">
        <v>168</v>
      </c>
      <c r="F239" s="103" t="s">
        <v>8</v>
      </c>
      <c r="G239" s="103"/>
      <c r="H239" s="103"/>
      <c r="I239" s="103"/>
      <c r="J239" s="104">
        <f t="shared" si="126"/>
        <v>761.3</v>
      </c>
      <c r="K239" s="104">
        <f t="shared" si="125"/>
        <v>761.3</v>
      </c>
      <c r="L239" s="104">
        <f t="shared" si="125"/>
        <v>761.3</v>
      </c>
    </row>
    <row r="240" spans="1:12" ht="27.75" customHeight="1" x14ac:dyDescent="0.2">
      <c r="A240" s="105" t="s">
        <v>268</v>
      </c>
      <c r="B240" s="103" t="s">
        <v>243</v>
      </c>
      <c r="C240" s="103" t="s">
        <v>210</v>
      </c>
      <c r="D240" s="103" t="s">
        <v>179</v>
      </c>
      <c r="E240" s="103" t="s">
        <v>168</v>
      </c>
      <c r="F240" s="103" t="s">
        <v>8</v>
      </c>
      <c r="G240" s="103" t="s">
        <v>168</v>
      </c>
      <c r="H240" s="103"/>
      <c r="I240" s="103"/>
      <c r="J240" s="104">
        <f t="shared" si="126"/>
        <v>761.3</v>
      </c>
      <c r="K240" s="104">
        <f t="shared" si="125"/>
        <v>761.3</v>
      </c>
      <c r="L240" s="104">
        <f t="shared" si="125"/>
        <v>761.3</v>
      </c>
    </row>
    <row r="241" spans="1:12" ht="28.5" customHeight="1" x14ac:dyDescent="0.2">
      <c r="A241" s="108" t="s">
        <v>251</v>
      </c>
      <c r="B241" s="103" t="s">
        <v>243</v>
      </c>
      <c r="C241" s="103" t="s">
        <v>210</v>
      </c>
      <c r="D241" s="103" t="s">
        <v>179</v>
      </c>
      <c r="E241" s="103" t="s">
        <v>168</v>
      </c>
      <c r="F241" s="103" t="s">
        <v>8</v>
      </c>
      <c r="G241" s="103" t="s">
        <v>168</v>
      </c>
      <c r="H241" s="103" t="s">
        <v>248</v>
      </c>
      <c r="I241" s="103"/>
      <c r="J241" s="104">
        <f t="shared" si="126"/>
        <v>761.3</v>
      </c>
      <c r="K241" s="104">
        <f t="shared" si="125"/>
        <v>761.3</v>
      </c>
      <c r="L241" s="104">
        <f t="shared" si="125"/>
        <v>761.3</v>
      </c>
    </row>
    <row r="242" spans="1:12" ht="30" customHeight="1" x14ac:dyDescent="0.2">
      <c r="A242" s="102" t="s">
        <v>231</v>
      </c>
      <c r="B242" s="103" t="s">
        <v>243</v>
      </c>
      <c r="C242" s="103" t="s">
        <v>210</v>
      </c>
      <c r="D242" s="103" t="s">
        <v>179</v>
      </c>
      <c r="E242" s="103" t="s">
        <v>168</v>
      </c>
      <c r="F242" s="103" t="s">
        <v>8</v>
      </c>
      <c r="G242" s="103" t="s">
        <v>168</v>
      </c>
      <c r="H242" s="103" t="s">
        <v>248</v>
      </c>
      <c r="I242" s="103" t="s">
        <v>228</v>
      </c>
      <c r="J242" s="104">
        <f>J243</f>
        <v>761.3</v>
      </c>
      <c r="K242" s="104">
        <f t="shared" ref="K242:L242" si="127">K243</f>
        <v>761.3</v>
      </c>
      <c r="L242" s="104">
        <f t="shared" si="127"/>
        <v>761.3</v>
      </c>
    </row>
    <row r="243" spans="1:12" ht="12" customHeight="1" x14ac:dyDescent="0.2">
      <c r="A243" s="102" t="s">
        <v>252</v>
      </c>
      <c r="B243" s="103" t="s">
        <v>243</v>
      </c>
      <c r="C243" s="103" t="s">
        <v>210</v>
      </c>
      <c r="D243" s="103" t="s">
        <v>179</v>
      </c>
      <c r="E243" s="103" t="s">
        <v>168</v>
      </c>
      <c r="F243" s="103" t="s">
        <v>8</v>
      </c>
      <c r="G243" s="103" t="s">
        <v>168</v>
      </c>
      <c r="H243" s="103" t="s">
        <v>248</v>
      </c>
      <c r="I243" s="103" t="s">
        <v>249</v>
      </c>
      <c r="J243" s="104">
        <v>761.3</v>
      </c>
      <c r="K243" s="104">
        <v>761.3</v>
      </c>
      <c r="L243" s="104">
        <v>761.3</v>
      </c>
    </row>
    <row r="244" spans="1:12" x14ac:dyDescent="0.2">
      <c r="A244" s="105" t="s">
        <v>269</v>
      </c>
      <c r="B244" s="103" t="s">
        <v>243</v>
      </c>
      <c r="C244" s="103" t="s">
        <v>210</v>
      </c>
      <c r="D244" s="103" t="s">
        <v>200</v>
      </c>
      <c r="E244" s="103"/>
      <c r="F244" s="103"/>
      <c r="G244" s="103"/>
      <c r="H244" s="103"/>
      <c r="I244" s="103"/>
      <c r="J244" s="104">
        <f>J245</f>
        <v>1063.3</v>
      </c>
      <c r="K244" s="104">
        <f t="shared" ref="K244:L244" si="128">K245</f>
        <v>1073.9000000000001</v>
      </c>
      <c r="L244" s="104">
        <f t="shared" si="128"/>
        <v>1073.9000000000001</v>
      </c>
    </row>
    <row r="245" spans="1:12" ht="25.5" x14ac:dyDescent="0.2">
      <c r="A245" s="105" t="s">
        <v>165</v>
      </c>
      <c r="B245" s="103" t="s">
        <v>243</v>
      </c>
      <c r="C245" s="103" t="s">
        <v>210</v>
      </c>
      <c r="D245" s="103" t="s">
        <v>200</v>
      </c>
      <c r="E245" s="103" t="s">
        <v>161</v>
      </c>
      <c r="F245" s="103" t="s">
        <v>162</v>
      </c>
      <c r="G245" s="103"/>
      <c r="H245" s="103"/>
      <c r="I245" s="103"/>
      <c r="J245" s="104">
        <f>J246</f>
        <v>1063.3</v>
      </c>
      <c r="K245" s="104">
        <f t="shared" ref="K245:L246" si="129">K246</f>
        <v>1073.9000000000001</v>
      </c>
      <c r="L245" s="104">
        <f t="shared" si="129"/>
        <v>1073.9000000000001</v>
      </c>
    </row>
    <row r="246" spans="1:12" ht="38.25" x14ac:dyDescent="0.2">
      <c r="A246" s="105" t="s">
        <v>166</v>
      </c>
      <c r="B246" s="103" t="s">
        <v>243</v>
      </c>
      <c r="C246" s="103" t="s">
        <v>210</v>
      </c>
      <c r="D246" s="103" t="s">
        <v>200</v>
      </c>
      <c r="E246" s="103" t="s">
        <v>161</v>
      </c>
      <c r="F246" s="103" t="s">
        <v>8</v>
      </c>
      <c r="G246" s="103" t="s">
        <v>163</v>
      </c>
      <c r="H246" s="103"/>
      <c r="I246" s="103"/>
      <c r="J246" s="104">
        <f>J247</f>
        <v>1063.3</v>
      </c>
      <c r="K246" s="104">
        <f t="shared" si="129"/>
        <v>1073.9000000000001</v>
      </c>
      <c r="L246" s="104">
        <f t="shared" si="129"/>
        <v>1073.9000000000001</v>
      </c>
    </row>
    <row r="247" spans="1:12" ht="48.75" customHeight="1" x14ac:dyDescent="0.2">
      <c r="A247" s="105" t="s">
        <v>271</v>
      </c>
      <c r="B247" s="103" t="s">
        <v>243</v>
      </c>
      <c r="C247" s="103" t="s">
        <v>210</v>
      </c>
      <c r="D247" s="103" t="s">
        <v>200</v>
      </c>
      <c r="E247" s="103" t="s">
        <v>161</v>
      </c>
      <c r="F247" s="103" t="s">
        <v>8</v>
      </c>
      <c r="G247" s="103" t="s">
        <v>163</v>
      </c>
      <c r="H247" s="103" t="s">
        <v>270</v>
      </c>
      <c r="I247" s="103"/>
      <c r="J247" s="104">
        <f>J248+J250</f>
        <v>1063.3</v>
      </c>
      <c r="K247" s="104">
        <f t="shared" ref="K247:L247" si="130">K248+K250</f>
        <v>1073.9000000000001</v>
      </c>
      <c r="L247" s="104">
        <f t="shared" si="130"/>
        <v>1073.9000000000001</v>
      </c>
    </row>
    <row r="248" spans="1:12" ht="62.25" customHeight="1" x14ac:dyDescent="0.2">
      <c r="A248" s="105" t="s">
        <v>130</v>
      </c>
      <c r="B248" s="103" t="s">
        <v>243</v>
      </c>
      <c r="C248" s="103" t="s">
        <v>210</v>
      </c>
      <c r="D248" s="103" t="s">
        <v>200</v>
      </c>
      <c r="E248" s="103" t="s">
        <v>161</v>
      </c>
      <c r="F248" s="103" t="s">
        <v>8</v>
      </c>
      <c r="G248" s="103" t="s">
        <v>163</v>
      </c>
      <c r="H248" s="103" t="s">
        <v>270</v>
      </c>
      <c r="I248" s="103" t="s">
        <v>129</v>
      </c>
      <c r="J248" s="104">
        <f>J249</f>
        <v>1046.2</v>
      </c>
      <c r="K248" s="104">
        <f t="shared" ref="K248" si="131">K249</f>
        <v>1056.7</v>
      </c>
      <c r="L248" s="104">
        <f t="shared" ref="L248" si="132">L249</f>
        <v>1056.7</v>
      </c>
    </row>
    <row r="249" spans="1:12" ht="15" customHeight="1" x14ac:dyDescent="0.2">
      <c r="A249" s="102" t="s">
        <v>178</v>
      </c>
      <c r="B249" s="103" t="s">
        <v>243</v>
      </c>
      <c r="C249" s="103" t="s">
        <v>210</v>
      </c>
      <c r="D249" s="103" t="s">
        <v>200</v>
      </c>
      <c r="E249" s="103" t="s">
        <v>161</v>
      </c>
      <c r="F249" s="103" t="s">
        <v>8</v>
      </c>
      <c r="G249" s="103" t="s">
        <v>163</v>
      </c>
      <c r="H249" s="103" t="s">
        <v>270</v>
      </c>
      <c r="I249" s="103" t="s">
        <v>175</v>
      </c>
      <c r="J249" s="104">
        <v>1046.2</v>
      </c>
      <c r="K249" s="104">
        <v>1056.7</v>
      </c>
      <c r="L249" s="104">
        <v>1056.7</v>
      </c>
    </row>
    <row r="250" spans="1:12" ht="25.5" x14ac:dyDescent="0.2">
      <c r="A250" s="102" t="s">
        <v>141</v>
      </c>
      <c r="B250" s="103" t="s">
        <v>243</v>
      </c>
      <c r="C250" s="103" t="s">
        <v>210</v>
      </c>
      <c r="D250" s="103" t="s">
        <v>200</v>
      </c>
      <c r="E250" s="103" t="s">
        <v>161</v>
      </c>
      <c r="F250" s="103" t="s">
        <v>8</v>
      </c>
      <c r="G250" s="103" t="s">
        <v>163</v>
      </c>
      <c r="H250" s="103" t="s">
        <v>270</v>
      </c>
      <c r="I250" s="103" t="s">
        <v>139</v>
      </c>
      <c r="J250" s="104">
        <f>J251</f>
        <v>17.100000000000001</v>
      </c>
      <c r="K250" s="104">
        <f t="shared" ref="K250:L250" si="133">K251</f>
        <v>17.2</v>
      </c>
      <c r="L250" s="104">
        <f t="shared" si="133"/>
        <v>17.2</v>
      </c>
    </row>
    <row r="251" spans="1:12" ht="29.25" customHeight="1" x14ac:dyDescent="0.2">
      <c r="A251" s="102" t="s">
        <v>142</v>
      </c>
      <c r="B251" s="103" t="s">
        <v>243</v>
      </c>
      <c r="C251" s="103" t="s">
        <v>210</v>
      </c>
      <c r="D251" s="103" t="s">
        <v>200</v>
      </c>
      <c r="E251" s="103" t="s">
        <v>161</v>
      </c>
      <c r="F251" s="103" t="s">
        <v>8</v>
      </c>
      <c r="G251" s="103" t="s">
        <v>163</v>
      </c>
      <c r="H251" s="103" t="s">
        <v>270</v>
      </c>
      <c r="I251" s="103" t="s">
        <v>140</v>
      </c>
      <c r="J251" s="104">
        <v>17.100000000000001</v>
      </c>
      <c r="K251" s="104">
        <v>17.2</v>
      </c>
      <c r="L251" s="104">
        <v>17.2</v>
      </c>
    </row>
    <row r="252" spans="1:12" ht="12.75" customHeight="1" x14ac:dyDescent="0.2">
      <c r="A252" s="105" t="s">
        <v>273</v>
      </c>
      <c r="B252" s="103" t="s">
        <v>243</v>
      </c>
      <c r="C252" s="103" t="s">
        <v>272</v>
      </c>
      <c r="D252" s="103"/>
      <c r="E252" s="103"/>
      <c r="F252" s="103"/>
      <c r="G252" s="103"/>
      <c r="H252" s="103"/>
      <c r="I252" s="103"/>
      <c r="J252" s="104">
        <f>J253</f>
        <v>1883.1</v>
      </c>
      <c r="K252" s="104">
        <f t="shared" ref="K252:L257" si="134">K253</f>
        <v>1883.5</v>
      </c>
      <c r="L252" s="104">
        <f t="shared" si="134"/>
        <v>1883.9</v>
      </c>
    </row>
    <row r="253" spans="1:12" ht="12.75" customHeight="1" x14ac:dyDescent="0.2">
      <c r="A253" s="105" t="s">
        <v>497</v>
      </c>
      <c r="B253" s="103" t="s">
        <v>243</v>
      </c>
      <c r="C253" s="103" t="s">
        <v>272</v>
      </c>
      <c r="D253" s="103" t="s">
        <v>133</v>
      </c>
      <c r="E253" s="103"/>
      <c r="F253" s="103"/>
      <c r="G253" s="103"/>
      <c r="H253" s="103"/>
      <c r="I253" s="103"/>
      <c r="J253" s="104">
        <f t="shared" ref="J253:J257" si="135">J254</f>
        <v>1883.1</v>
      </c>
      <c r="K253" s="104">
        <f t="shared" si="134"/>
        <v>1883.5</v>
      </c>
      <c r="L253" s="104">
        <f t="shared" si="134"/>
        <v>1883.9</v>
      </c>
    </row>
    <row r="254" spans="1:12" ht="42.75" customHeight="1" x14ac:dyDescent="0.2">
      <c r="A254" s="105" t="s">
        <v>424</v>
      </c>
      <c r="B254" s="103" t="s">
        <v>243</v>
      </c>
      <c r="C254" s="103" t="s">
        <v>272</v>
      </c>
      <c r="D254" s="103" t="s">
        <v>133</v>
      </c>
      <c r="E254" s="103" t="s">
        <v>168</v>
      </c>
      <c r="F254" s="103" t="s">
        <v>162</v>
      </c>
      <c r="G254" s="103"/>
      <c r="H254" s="103"/>
      <c r="I254" s="103"/>
      <c r="J254" s="104">
        <f t="shared" si="135"/>
        <v>1883.1</v>
      </c>
      <c r="K254" s="104">
        <f t="shared" si="134"/>
        <v>1883.5</v>
      </c>
      <c r="L254" s="104">
        <f t="shared" si="134"/>
        <v>1883.9</v>
      </c>
    </row>
    <row r="255" spans="1:12" ht="12.75" customHeight="1" x14ac:dyDescent="0.2">
      <c r="A255" s="105" t="s">
        <v>267</v>
      </c>
      <c r="B255" s="103" t="s">
        <v>243</v>
      </c>
      <c r="C255" s="103" t="s">
        <v>272</v>
      </c>
      <c r="D255" s="103" t="s">
        <v>133</v>
      </c>
      <c r="E255" s="103" t="s">
        <v>168</v>
      </c>
      <c r="F255" s="103" t="s">
        <v>8</v>
      </c>
      <c r="G255" s="103"/>
      <c r="H255" s="103"/>
      <c r="I255" s="103"/>
      <c r="J255" s="104">
        <f t="shared" si="135"/>
        <v>1883.1</v>
      </c>
      <c r="K255" s="104">
        <f t="shared" si="134"/>
        <v>1883.5</v>
      </c>
      <c r="L255" s="104">
        <f t="shared" si="134"/>
        <v>1883.9</v>
      </c>
    </row>
    <row r="256" spans="1:12" ht="52.5" customHeight="1" x14ac:dyDescent="0.2">
      <c r="A256" s="108" t="s">
        <v>498</v>
      </c>
      <c r="B256" s="103" t="s">
        <v>243</v>
      </c>
      <c r="C256" s="103" t="s">
        <v>272</v>
      </c>
      <c r="D256" s="103" t="s">
        <v>133</v>
      </c>
      <c r="E256" s="103" t="s">
        <v>168</v>
      </c>
      <c r="F256" s="103" t="s">
        <v>8</v>
      </c>
      <c r="G256" s="103" t="s">
        <v>179</v>
      </c>
      <c r="H256" s="103"/>
      <c r="I256" s="103"/>
      <c r="J256" s="104">
        <f t="shared" si="135"/>
        <v>1883.1</v>
      </c>
      <c r="K256" s="104">
        <f t="shared" si="134"/>
        <v>1883.5</v>
      </c>
      <c r="L256" s="104">
        <f t="shared" si="134"/>
        <v>1883.9</v>
      </c>
    </row>
    <row r="257" spans="1:12" ht="12.75" customHeight="1" x14ac:dyDescent="0.2">
      <c r="A257" s="108" t="s">
        <v>251</v>
      </c>
      <c r="B257" s="103" t="s">
        <v>243</v>
      </c>
      <c r="C257" s="103" t="s">
        <v>272</v>
      </c>
      <c r="D257" s="103" t="s">
        <v>133</v>
      </c>
      <c r="E257" s="103" t="s">
        <v>168</v>
      </c>
      <c r="F257" s="103" t="s">
        <v>8</v>
      </c>
      <c r="G257" s="103" t="s">
        <v>179</v>
      </c>
      <c r="H257" s="103" t="s">
        <v>248</v>
      </c>
      <c r="I257" s="103"/>
      <c r="J257" s="104">
        <f t="shared" si="135"/>
        <v>1883.1</v>
      </c>
      <c r="K257" s="104">
        <f t="shared" si="134"/>
        <v>1883.5</v>
      </c>
      <c r="L257" s="104">
        <f t="shared" si="134"/>
        <v>1883.9</v>
      </c>
    </row>
    <row r="258" spans="1:12" ht="33" customHeight="1" x14ac:dyDescent="0.2">
      <c r="A258" s="102" t="s">
        <v>231</v>
      </c>
      <c r="B258" s="103" t="s">
        <v>243</v>
      </c>
      <c r="C258" s="103" t="s">
        <v>272</v>
      </c>
      <c r="D258" s="103" t="s">
        <v>133</v>
      </c>
      <c r="E258" s="103" t="s">
        <v>168</v>
      </c>
      <c r="F258" s="103" t="s">
        <v>8</v>
      </c>
      <c r="G258" s="103" t="s">
        <v>179</v>
      </c>
      <c r="H258" s="103" t="s">
        <v>248</v>
      </c>
      <c r="I258" s="103" t="s">
        <v>228</v>
      </c>
      <c r="J258" s="104">
        <f>J259</f>
        <v>1883.1</v>
      </c>
      <c r="K258" s="104">
        <f t="shared" ref="K258:L258" si="136">K259</f>
        <v>1883.5</v>
      </c>
      <c r="L258" s="104">
        <f t="shared" si="136"/>
        <v>1883.9</v>
      </c>
    </row>
    <row r="259" spans="1:12" ht="12.75" customHeight="1" x14ac:dyDescent="0.2">
      <c r="A259" s="102" t="s">
        <v>252</v>
      </c>
      <c r="B259" s="103" t="s">
        <v>243</v>
      </c>
      <c r="C259" s="103" t="s">
        <v>272</v>
      </c>
      <c r="D259" s="103" t="s">
        <v>133</v>
      </c>
      <c r="E259" s="103" t="s">
        <v>168</v>
      </c>
      <c r="F259" s="103" t="s">
        <v>8</v>
      </c>
      <c r="G259" s="103" t="s">
        <v>179</v>
      </c>
      <c r="H259" s="103" t="s">
        <v>248</v>
      </c>
      <c r="I259" s="103" t="s">
        <v>249</v>
      </c>
      <c r="J259" s="104">
        <v>1883.1</v>
      </c>
      <c r="K259" s="104">
        <v>1883.5</v>
      </c>
      <c r="L259" s="104">
        <v>1883.9</v>
      </c>
    </row>
    <row r="260" spans="1:12" x14ac:dyDescent="0.2">
      <c r="A260" s="105" t="s">
        <v>216</v>
      </c>
      <c r="B260" s="103" t="s">
        <v>243</v>
      </c>
      <c r="C260" s="103" t="s">
        <v>17</v>
      </c>
      <c r="D260" s="103"/>
      <c r="E260" s="103"/>
      <c r="F260" s="103"/>
      <c r="G260" s="103"/>
      <c r="H260" s="103"/>
      <c r="I260" s="103"/>
      <c r="J260" s="104">
        <f>J261+J284</f>
        <v>3255.1</v>
      </c>
      <c r="K260" s="104">
        <f>K261+K284</f>
        <v>3255.1</v>
      </c>
      <c r="L260" s="104">
        <f>L261+L284</f>
        <v>3379.9</v>
      </c>
    </row>
    <row r="261" spans="1:12" ht="14.25" customHeight="1" x14ac:dyDescent="0.2">
      <c r="A261" s="105" t="s">
        <v>274</v>
      </c>
      <c r="B261" s="103" t="s">
        <v>243</v>
      </c>
      <c r="C261" s="103" t="s">
        <v>17</v>
      </c>
      <c r="D261" s="103" t="s">
        <v>179</v>
      </c>
      <c r="E261" s="103"/>
      <c r="F261" s="103"/>
      <c r="G261" s="103"/>
      <c r="H261" s="103"/>
      <c r="I261" s="103"/>
      <c r="J261" s="104">
        <f>J262+J268+J274</f>
        <v>269.7</v>
      </c>
      <c r="K261" s="104">
        <f>K262+K268+K274</f>
        <v>150</v>
      </c>
      <c r="L261" s="104">
        <f>L262+L268+L274</f>
        <v>150</v>
      </c>
    </row>
    <row r="262" spans="1:12" ht="38.25" hidden="1" customHeight="1" x14ac:dyDescent="0.2">
      <c r="A262" s="105" t="s">
        <v>423</v>
      </c>
      <c r="B262" s="103" t="s">
        <v>243</v>
      </c>
      <c r="C262" s="103" t="s">
        <v>17</v>
      </c>
      <c r="D262" s="103" t="s">
        <v>179</v>
      </c>
      <c r="E262" s="103" t="s">
        <v>125</v>
      </c>
      <c r="F262" s="103" t="s">
        <v>162</v>
      </c>
      <c r="G262" s="103"/>
      <c r="H262" s="103"/>
      <c r="I262" s="103"/>
      <c r="J262" s="104">
        <f t="shared" ref="J262:J266" si="137">J263</f>
        <v>0</v>
      </c>
      <c r="K262" s="104">
        <f t="shared" ref="K262:K266" si="138">K263</f>
        <v>0</v>
      </c>
      <c r="L262" s="104">
        <f t="shared" ref="L262:L266" si="139">L263</f>
        <v>0</v>
      </c>
    </row>
    <row r="263" spans="1:12" ht="0.75" hidden="1" customHeight="1" x14ac:dyDescent="0.2">
      <c r="A263" s="105" t="s">
        <v>422</v>
      </c>
      <c r="B263" s="103" t="s">
        <v>243</v>
      </c>
      <c r="C263" s="103" t="s">
        <v>17</v>
      </c>
      <c r="D263" s="103" t="s">
        <v>179</v>
      </c>
      <c r="E263" s="103" t="s">
        <v>125</v>
      </c>
      <c r="F263" s="103" t="s">
        <v>9</v>
      </c>
      <c r="G263" s="103"/>
      <c r="H263" s="103"/>
      <c r="I263" s="103"/>
      <c r="J263" s="104">
        <f t="shared" si="137"/>
        <v>0</v>
      </c>
      <c r="K263" s="104">
        <f t="shared" si="138"/>
        <v>0</v>
      </c>
      <c r="L263" s="104">
        <f t="shared" si="139"/>
        <v>0</v>
      </c>
    </row>
    <row r="264" spans="1:12" ht="25.5" hidden="1" x14ac:dyDescent="0.2">
      <c r="A264" s="105" t="s">
        <v>264</v>
      </c>
      <c r="B264" s="103" t="s">
        <v>243</v>
      </c>
      <c r="C264" s="103" t="s">
        <v>17</v>
      </c>
      <c r="D264" s="103" t="s">
        <v>179</v>
      </c>
      <c r="E264" s="103" t="s">
        <v>125</v>
      </c>
      <c r="F264" s="103" t="s">
        <v>9</v>
      </c>
      <c r="G264" s="103" t="s">
        <v>133</v>
      </c>
      <c r="H264" s="103"/>
      <c r="I264" s="103"/>
      <c r="J264" s="104">
        <f t="shared" si="137"/>
        <v>0</v>
      </c>
      <c r="K264" s="104">
        <f t="shared" si="138"/>
        <v>0</v>
      </c>
      <c r="L264" s="104">
        <f t="shared" si="139"/>
        <v>0</v>
      </c>
    </row>
    <row r="265" spans="1:12" ht="81" hidden="1" customHeight="1" x14ac:dyDescent="0.2">
      <c r="A265" s="108" t="s">
        <v>276</v>
      </c>
      <c r="B265" s="103" t="s">
        <v>243</v>
      </c>
      <c r="C265" s="103" t="s">
        <v>17</v>
      </c>
      <c r="D265" s="103" t="s">
        <v>179</v>
      </c>
      <c r="E265" s="103" t="s">
        <v>125</v>
      </c>
      <c r="F265" s="103" t="s">
        <v>9</v>
      </c>
      <c r="G265" s="103" t="s">
        <v>133</v>
      </c>
      <c r="H265" s="103" t="s">
        <v>275</v>
      </c>
      <c r="I265" s="103"/>
      <c r="J265" s="104">
        <f t="shared" si="137"/>
        <v>0</v>
      </c>
      <c r="K265" s="104">
        <f t="shared" si="138"/>
        <v>0</v>
      </c>
      <c r="L265" s="104">
        <f t="shared" si="139"/>
        <v>0</v>
      </c>
    </row>
    <row r="266" spans="1:12" ht="1.5" customHeight="1" x14ac:dyDescent="0.2">
      <c r="A266" s="102" t="s">
        <v>231</v>
      </c>
      <c r="B266" s="103" t="s">
        <v>243</v>
      </c>
      <c r="C266" s="103" t="s">
        <v>17</v>
      </c>
      <c r="D266" s="103" t="s">
        <v>179</v>
      </c>
      <c r="E266" s="103" t="s">
        <v>125</v>
      </c>
      <c r="F266" s="103" t="s">
        <v>9</v>
      </c>
      <c r="G266" s="103" t="s">
        <v>133</v>
      </c>
      <c r="H266" s="103" t="s">
        <v>275</v>
      </c>
      <c r="I266" s="103" t="s">
        <v>228</v>
      </c>
      <c r="J266" s="104">
        <f t="shared" si="137"/>
        <v>0</v>
      </c>
      <c r="K266" s="104">
        <f t="shared" si="138"/>
        <v>0</v>
      </c>
      <c r="L266" s="104">
        <f t="shared" si="139"/>
        <v>0</v>
      </c>
    </row>
    <row r="267" spans="1:12" hidden="1" x14ac:dyDescent="0.2">
      <c r="A267" s="102" t="s">
        <v>252</v>
      </c>
      <c r="B267" s="103" t="s">
        <v>243</v>
      </c>
      <c r="C267" s="103" t="s">
        <v>17</v>
      </c>
      <c r="D267" s="103" t="s">
        <v>179</v>
      </c>
      <c r="E267" s="103" t="s">
        <v>125</v>
      </c>
      <c r="F267" s="103" t="s">
        <v>9</v>
      </c>
      <c r="G267" s="103" t="s">
        <v>133</v>
      </c>
      <c r="H267" s="103" t="s">
        <v>275</v>
      </c>
      <c r="I267" s="103" t="s">
        <v>249</v>
      </c>
      <c r="J267" s="104">
        <v>0</v>
      </c>
      <c r="K267" s="104">
        <v>0</v>
      </c>
      <c r="L267" s="104">
        <v>0</v>
      </c>
    </row>
    <row r="268" spans="1:12" ht="40.5" customHeight="1" x14ac:dyDescent="0.2">
      <c r="A268" s="105" t="s">
        <v>427</v>
      </c>
      <c r="B268" s="103" t="s">
        <v>243</v>
      </c>
      <c r="C268" s="103" t="s">
        <v>17</v>
      </c>
      <c r="D268" s="103" t="s">
        <v>179</v>
      </c>
      <c r="E268" s="103" t="s">
        <v>133</v>
      </c>
      <c r="F268" s="103" t="s">
        <v>162</v>
      </c>
      <c r="G268" s="103"/>
      <c r="H268" s="103"/>
      <c r="I268" s="103"/>
      <c r="J268" s="104">
        <f t="shared" ref="J268:J272" si="140">J269</f>
        <v>119.7</v>
      </c>
      <c r="K268" s="104">
        <f t="shared" ref="K268:K272" si="141">K269</f>
        <v>0</v>
      </c>
      <c r="L268" s="104">
        <f t="shared" ref="L268:L272" si="142">L269</f>
        <v>0</v>
      </c>
    </row>
    <row r="269" spans="1:12" ht="14.25" customHeight="1" x14ac:dyDescent="0.2">
      <c r="A269" s="105" t="s">
        <v>280</v>
      </c>
      <c r="B269" s="103" t="s">
        <v>243</v>
      </c>
      <c r="C269" s="103" t="s">
        <v>17</v>
      </c>
      <c r="D269" s="103" t="s">
        <v>179</v>
      </c>
      <c r="E269" s="103" t="s">
        <v>133</v>
      </c>
      <c r="F269" s="103" t="s">
        <v>8</v>
      </c>
      <c r="G269" s="103"/>
      <c r="H269" s="103"/>
      <c r="I269" s="103"/>
      <c r="J269" s="104">
        <f t="shared" si="140"/>
        <v>119.7</v>
      </c>
      <c r="K269" s="104">
        <f t="shared" si="141"/>
        <v>0</v>
      </c>
      <c r="L269" s="104">
        <f t="shared" si="142"/>
        <v>0</v>
      </c>
    </row>
    <row r="270" spans="1:12" ht="26.25" customHeight="1" x14ac:dyDescent="0.2">
      <c r="A270" s="105" t="s">
        <v>281</v>
      </c>
      <c r="B270" s="103" t="s">
        <v>243</v>
      </c>
      <c r="C270" s="103" t="s">
        <v>17</v>
      </c>
      <c r="D270" s="103" t="s">
        <v>179</v>
      </c>
      <c r="E270" s="103" t="s">
        <v>133</v>
      </c>
      <c r="F270" s="103" t="s">
        <v>8</v>
      </c>
      <c r="G270" s="103" t="s">
        <v>122</v>
      </c>
      <c r="H270" s="103"/>
      <c r="I270" s="103"/>
      <c r="J270" s="104">
        <f t="shared" si="140"/>
        <v>119.7</v>
      </c>
      <c r="K270" s="104">
        <f t="shared" si="141"/>
        <v>0</v>
      </c>
      <c r="L270" s="104">
        <f t="shared" si="142"/>
        <v>0</v>
      </c>
    </row>
    <row r="271" spans="1:12" ht="25.5" customHeight="1" x14ac:dyDescent="0.2">
      <c r="A271" s="108" t="s">
        <v>277</v>
      </c>
      <c r="B271" s="103" t="s">
        <v>243</v>
      </c>
      <c r="C271" s="103" t="s">
        <v>17</v>
      </c>
      <c r="D271" s="103" t="s">
        <v>179</v>
      </c>
      <c r="E271" s="103" t="s">
        <v>133</v>
      </c>
      <c r="F271" s="103" t="s">
        <v>8</v>
      </c>
      <c r="G271" s="103" t="s">
        <v>122</v>
      </c>
      <c r="H271" s="103" t="s">
        <v>278</v>
      </c>
      <c r="I271" s="103"/>
      <c r="J271" s="104">
        <f t="shared" si="140"/>
        <v>119.7</v>
      </c>
      <c r="K271" s="104">
        <f t="shared" si="141"/>
        <v>0</v>
      </c>
      <c r="L271" s="104">
        <f t="shared" si="142"/>
        <v>0</v>
      </c>
    </row>
    <row r="272" spans="1:12" ht="13.5" customHeight="1" x14ac:dyDescent="0.2">
      <c r="A272" s="102" t="s">
        <v>194</v>
      </c>
      <c r="B272" s="103" t="s">
        <v>243</v>
      </c>
      <c r="C272" s="103" t="s">
        <v>17</v>
      </c>
      <c r="D272" s="103" t="s">
        <v>179</v>
      </c>
      <c r="E272" s="103" t="s">
        <v>133</v>
      </c>
      <c r="F272" s="103" t="s">
        <v>8</v>
      </c>
      <c r="G272" s="103" t="s">
        <v>122</v>
      </c>
      <c r="H272" s="103" t="s">
        <v>278</v>
      </c>
      <c r="I272" s="103" t="s">
        <v>186</v>
      </c>
      <c r="J272" s="104">
        <f t="shared" si="140"/>
        <v>119.7</v>
      </c>
      <c r="K272" s="104">
        <f t="shared" si="141"/>
        <v>0</v>
      </c>
      <c r="L272" s="104">
        <f t="shared" si="142"/>
        <v>0</v>
      </c>
    </row>
    <row r="273" spans="1:12" ht="25.5" x14ac:dyDescent="0.2">
      <c r="A273" s="102" t="s">
        <v>282</v>
      </c>
      <c r="B273" s="103" t="s">
        <v>243</v>
      </c>
      <c r="C273" s="103" t="s">
        <v>17</v>
      </c>
      <c r="D273" s="103" t="s">
        <v>179</v>
      </c>
      <c r="E273" s="103" t="s">
        <v>133</v>
      </c>
      <c r="F273" s="103" t="s">
        <v>8</v>
      </c>
      <c r="G273" s="103" t="s">
        <v>122</v>
      </c>
      <c r="H273" s="103" t="s">
        <v>278</v>
      </c>
      <c r="I273" s="103" t="s">
        <v>279</v>
      </c>
      <c r="J273" s="104">
        <v>119.7</v>
      </c>
      <c r="K273" s="104">
        <v>0</v>
      </c>
      <c r="L273" s="104">
        <v>0</v>
      </c>
    </row>
    <row r="274" spans="1:12" ht="25.5" x14ac:dyDescent="0.2">
      <c r="A274" s="105" t="s">
        <v>190</v>
      </c>
      <c r="B274" s="103" t="s">
        <v>243</v>
      </c>
      <c r="C274" s="103" t="s">
        <v>17</v>
      </c>
      <c r="D274" s="103" t="s">
        <v>179</v>
      </c>
      <c r="E274" s="103" t="s">
        <v>184</v>
      </c>
      <c r="F274" s="103" t="s">
        <v>162</v>
      </c>
      <c r="G274" s="103"/>
      <c r="H274" s="103"/>
      <c r="I274" s="103"/>
      <c r="J274" s="104">
        <f t="shared" ref="J274:J278" si="143">J275</f>
        <v>150</v>
      </c>
      <c r="K274" s="104">
        <f t="shared" ref="K274:K278" si="144">K275</f>
        <v>150</v>
      </c>
      <c r="L274" s="104">
        <f t="shared" ref="L274:L278" si="145">L275</f>
        <v>150</v>
      </c>
    </row>
    <row r="275" spans="1:12" ht="38.25" x14ac:dyDescent="0.2">
      <c r="A275" s="105" t="s">
        <v>204</v>
      </c>
      <c r="B275" s="103" t="s">
        <v>243</v>
      </c>
      <c r="C275" s="103" t="s">
        <v>17</v>
      </c>
      <c r="D275" s="103" t="s">
        <v>179</v>
      </c>
      <c r="E275" s="103" t="s">
        <v>184</v>
      </c>
      <c r="F275" s="103" t="s">
        <v>8</v>
      </c>
      <c r="G275" s="103"/>
      <c r="H275" s="103"/>
      <c r="I275" s="103"/>
      <c r="J275" s="104">
        <f t="shared" si="143"/>
        <v>150</v>
      </c>
      <c r="K275" s="104">
        <f t="shared" si="144"/>
        <v>150</v>
      </c>
      <c r="L275" s="104">
        <f t="shared" si="145"/>
        <v>150</v>
      </c>
    </row>
    <row r="276" spans="1:12" ht="38.25" x14ac:dyDescent="0.2">
      <c r="A276" s="105" t="s">
        <v>205</v>
      </c>
      <c r="B276" s="103" t="s">
        <v>243</v>
      </c>
      <c r="C276" s="103" t="s">
        <v>17</v>
      </c>
      <c r="D276" s="103" t="s">
        <v>179</v>
      </c>
      <c r="E276" s="103" t="s">
        <v>184</v>
      </c>
      <c r="F276" s="103" t="s">
        <v>8</v>
      </c>
      <c r="G276" s="103" t="s">
        <v>122</v>
      </c>
      <c r="H276" s="103"/>
      <c r="I276" s="103"/>
      <c r="J276" s="104">
        <f t="shared" si="143"/>
        <v>150</v>
      </c>
      <c r="K276" s="104">
        <f t="shared" si="144"/>
        <v>150</v>
      </c>
      <c r="L276" s="104">
        <f t="shared" si="145"/>
        <v>150</v>
      </c>
    </row>
    <row r="277" spans="1:12" ht="28.5" customHeight="1" x14ac:dyDescent="0.2">
      <c r="A277" s="108" t="s">
        <v>284</v>
      </c>
      <c r="B277" s="103" t="s">
        <v>243</v>
      </c>
      <c r="C277" s="103" t="s">
        <v>17</v>
      </c>
      <c r="D277" s="103" t="s">
        <v>179</v>
      </c>
      <c r="E277" s="103" t="s">
        <v>184</v>
      </c>
      <c r="F277" s="103" t="s">
        <v>8</v>
      </c>
      <c r="G277" s="103" t="s">
        <v>122</v>
      </c>
      <c r="H277" s="103" t="s">
        <v>283</v>
      </c>
      <c r="I277" s="103"/>
      <c r="J277" s="104">
        <f t="shared" si="143"/>
        <v>150</v>
      </c>
      <c r="K277" s="104">
        <f t="shared" si="144"/>
        <v>150</v>
      </c>
      <c r="L277" s="104">
        <f t="shared" si="145"/>
        <v>150</v>
      </c>
    </row>
    <row r="278" spans="1:12" ht="16.5" customHeight="1" x14ac:dyDescent="0.2">
      <c r="A278" s="102" t="s">
        <v>194</v>
      </c>
      <c r="B278" s="103" t="s">
        <v>243</v>
      </c>
      <c r="C278" s="103" t="s">
        <v>17</v>
      </c>
      <c r="D278" s="103" t="s">
        <v>179</v>
      </c>
      <c r="E278" s="103" t="s">
        <v>184</v>
      </c>
      <c r="F278" s="103" t="s">
        <v>8</v>
      </c>
      <c r="G278" s="103" t="s">
        <v>122</v>
      </c>
      <c r="H278" s="103" t="s">
        <v>283</v>
      </c>
      <c r="I278" s="103" t="s">
        <v>186</v>
      </c>
      <c r="J278" s="104">
        <f t="shared" si="143"/>
        <v>150</v>
      </c>
      <c r="K278" s="104">
        <f t="shared" si="144"/>
        <v>150</v>
      </c>
      <c r="L278" s="104">
        <f t="shared" si="145"/>
        <v>150</v>
      </c>
    </row>
    <row r="279" spans="1:12" ht="25.5" x14ac:dyDescent="0.2">
      <c r="A279" s="102" t="s">
        <v>282</v>
      </c>
      <c r="B279" s="103" t="s">
        <v>243</v>
      </c>
      <c r="C279" s="103" t="s">
        <v>17</v>
      </c>
      <c r="D279" s="103" t="s">
        <v>179</v>
      </c>
      <c r="E279" s="103" t="s">
        <v>184</v>
      </c>
      <c r="F279" s="103" t="s">
        <v>8</v>
      </c>
      <c r="G279" s="103" t="s">
        <v>122</v>
      </c>
      <c r="H279" s="103" t="s">
        <v>283</v>
      </c>
      <c r="I279" s="103" t="s">
        <v>279</v>
      </c>
      <c r="J279" s="104">
        <v>150</v>
      </c>
      <c r="K279" s="104">
        <v>150</v>
      </c>
      <c r="L279" s="104">
        <v>150</v>
      </c>
    </row>
    <row r="280" spans="1:12" x14ac:dyDescent="0.2">
      <c r="A280" s="102" t="s">
        <v>222</v>
      </c>
      <c r="B280" s="103" t="s">
        <v>243</v>
      </c>
      <c r="C280" s="103" t="s">
        <v>17</v>
      </c>
      <c r="D280" s="103" t="s">
        <v>133</v>
      </c>
      <c r="E280" s="103"/>
      <c r="F280" s="103"/>
      <c r="G280" s="103"/>
      <c r="H280" s="103"/>
      <c r="I280" s="103"/>
      <c r="J280" s="104">
        <f t="shared" ref="J280:L285" si="146">J281</f>
        <v>2985.4</v>
      </c>
      <c r="K280" s="104">
        <f t="shared" si="146"/>
        <v>3105.1</v>
      </c>
      <c r="L280" s="104">
        <f t="shared" si="146"/>
        <v>3229.9</v>
      </c>
    </row>
    <row r="281" spans="1:12" ht="38.25" x14ac:dyDescent="0.2">
      <c r="A281" s="105" t="s">
        <v>423</v>
      </c>
      <c r="B281" s="103" t="s">
        <v>243</v>
      </c>
      <c r="C281" s="103" t="s">
        <v>17</v>
      </c>
      <c r="D281" s="103" t="s">
        <v>133</v>
      </c>
      <c r="E281" s="103" t="s">
        <v>125</v>
      </c>
      <c r="F281" s="103" t="s">
        <v>162</v>
      </c>
      <c r="G281" s="103"/>
      <c r="H281" s="103"/>
      <c r="I281" s="103"/>
      <c r="J281" s="104">
        <f t="shared" si="146"/>
        <v>2985.4</v>
      </c>
      <c r="K281" s="104">
        <f t="shared" si="146"/>
        <v>3105.1</v>
      </c>
      <c r="L281" s="104">
        <f t="shared" si="146"/>
        <v>3229.9</v>
      </c>
    </row>
    <row r="282" spans="1:12" ht="38.25" x14ac:dyDescent="0.2">
      <c r="A282" s="105" t="s">
        <v>422</v>
      </c>
      <c r="B282" s="103" t="s">
        <v>243</v>
      </c>
      <c r="C282" s="103" t="s">
        <v>17</v>
      </c>
      <c r="D282" s="103" t="s">
        <v>133</v>
      </c>
      <c r="E282" s="103" t="s">
        <v>125</v>
      </c>
      <c r="F282" s="103" t="s">
        <v>9</v>
      </c>
      <c r="G282" s="103"/>
      <c r="H282" s="103"/>
      <c r="I282" s="103"/>
      <c r="J282" s="104">
        <f t="shared" si="146"/>
        <v>2985.4</v>
      </c>
      <c r="K282" s="104">
        <f t="shared" si="146"/>
        <v>3105.1</v>
      </c>
      <c r="L282" s="104">
        <f t="shared" si="146"/>
        <v>3229.9</v>
      </c>
    </row>
    <row r="283" spans="1:12" ht="25.5" x14ac:dyDescent="0.2">
      <c r="A283" s="105" t="s">
        <v>264</v>
      </c>
      <c r="B283" s="103" t="s">
        <v>243</v>
      </c>
      <c r="C283" s="103" t="s">
        <v>17</v>
      </c>
      <c r="D283" s="103" t="s">
        <v>133</v>
      </c>
      <c r="E283" s="103" t="s">
        <v>125</v>
      </c>
      <c r="F283" s="103" t="s">
        <v>9</v>
      </c>
      <c r="G283" s="103" t="s">
        <v>133</v>
      </c>
      <c r="H283" s="103"/>
      <c r="I283" s="103"/>
      <c r="J283" s="104">
        <f t="shared" si="146"/>
        <v>2985.4</v>
      </c>
      <c r="K283" s="104">
        <f t="shared" si="146"/>
        <v>3105.1</v>
      </c>
      <c r="L283" s="104">
        <f t="shared" si="146"/>
        <v>3229.9</v>
      </c>
    </row>
    <row r="284" spans="1:12" ht="76.5" x14ac:dyDescent="0.2">
      <c r="A284" s="108" t="s">
        <v>276</v>
      </c>
      <c r="B284" s="103" t="s">
        <v>243</v>
      </c>
      <c r="C284" s="103" t="s">
        <v>17</v>
      </c>
      <c r="D284" s="103" t="s">
        <v>133</v>
      </c>
      <c r="E284" s="103" t="s">
        <v>125</v>
      </c>
      <c r="F284" s="103" t="s">
        <v>9</v>
      </c>
      <c r="G284" s="103" t="s">
        <v>133</v>
      </c>
      <c r="H284" s="103" t="s">
        <v>275</v>
      </c>
      <c r="I284" s="103"/>
      <c r="J284" s="104">
        <f t="shared" si="146"/>
        <v>2985.4</v>
      </c>
      <c r="K284" s="104">
        <f t="shared" si="146"/>
        <v>3105.1</v>
      </c>
      <c r="L284" s="104">
        <f t="shared" si="146"/>
        <v>3229.9</v>
      </c>
    </row>
    <row r="285" spans="1:12" ht="38.25" x14ac:dyDescent="0.2">
      <c r="A285" s="102" t="s">
        <v>231</v>
      </c>
      <c r="B285" s="103" t="s">
        <v>243</v>
      </c>
      <c r="C285" s="103" t="s">
        <v>17</v>
      </c>
      <c r="D285" s="103" t="s">
        <v>133</v>
      </c>
      <c r="E285" s="103" t="s">
        <v>125</v>
      </c>
      <c r="F285" s="103" t="s">
        <v>9</v>
      </c>
      <c r="G285" s="103" t="s">
        <v>133</v>
      </c>
      <c r="H285" s="103" t="s">
        <v>275</v>
      </c>
      <c r="I285" s="103" t="s">
        <v>228</v>
      </c>
      <c r="J285" s="104">
        <f t="shared" si="146"/>
        <v>2985.4</v>
      </c>
      <c r="K285" s="104">
        <f t="shared" si="146"/>
        <v>3105.1</v>
      </c>
      <c r="L285" s="104">
        <f t="shared" si="146"/>
        <v>3229.9</v>
      </c>
    </row>
    <row r="286" spans="1:12" x14ac:dyDescent="0.2">
      <c r="A286" s="102" t="s">
        <v>252</v>
      </c>
      <c r="B286" s="103" t="s">
        <v>243</v>
      </c>
      <c r="C286" s="103" t="s">
        <v>17</v>
      </c>
      <c r="D286" s="103" t="s">
        <v>133</v>
      </c>
      <c r="E286" s="103" t="s">
        <v>125</v>
      </c>
      <c r="F286" s="103" t="s">
        <v>9</v>
      </c>
      <c r="G286" s="103" t="s">
        <v>133</v>
      </c>
      <c r="H286" s="103" t="s">
        <v>275</v>
      </c>
      <c r="I286" s="103" t="s">
        <v>249</v>
      </c>
      <c r="J286" s="104">
        <v>2985.4</v>
      </c>
      <c r="K286" s="104">
        <v>3105.1</v>
      </c>
      <c r="L286" s="104">
        <v>3229.9</v>
      </c>
    </row>
    <row r="287" spans="1:12" ht="26.25" customHeight="1" x14ac:dyDescent="0.2">
      <c r="A287" s="105" t="s">
        <v>291</v>
      </c>
      <c r="B287" s="103" t="s">
        <v>243</v>
      </c>
      <c r="C287" s="103" t="s">
        <v>173</v>
      </c>
      <c r="D287" s="103"/>
      <c r="E287" s="103"/>
      <c r="F287" s="103"/>
      <c r="G287" s="103"/>
      <c r="H287" s="103"/>
      <c r="I287" s="103"/>
      <c r="J287" s="104">
        <f t="shared" ref="J287:J293" si="147">J288</f>
        <v>100</v>
      </c>
      <c r="K287" s="104">
        <f t="shared" ref="K287:L287" si="148">K288</f>
        <v>100</v>
      </c>
      <c r="L287" s="104">
        <f t="shared" si="148"/>
        <v>100</v>
      </c>
    </row>
    <row r="288" spans="1:12" ht="30" customHeight="1" x14ac:dyDescent="0.2">
      <c r="A288" s="105" t="s">
        <v>426</v>
      </c>
      <c r="B288" s="103" t="s">
        <v>243</v>
      </c>
      <c r="C288" s="103" t="s">
        <v>173</v>
      </c>
      <c r="D288" s="103" t="s">
        <v>122</v>
      </c>
      <c r="E288" s="103"/>
      <c r="F288" s="103"/>
      <c r="G288" s="103"/>
      <c r="H288" s="103"/>
      <c r="I288" s="103"/>
      <c r="J288" s="104">
        <f t="shared" si="147"/>
        <v>100</v>
      </c>
      <c r="K288" s="104">
        <f t="shared" ref="K288:K293" si="149">K289</f>
        <v>100</v>
      </c>
      <c r="L288" s="104">
        <f t="shared" ref="L288:L293" si="150">L289</f>
        <v>100</v>
      </c>
    </row>
    <row r="289" spans="1:12" ht="51" x14ac:dyDescent="0.2">
      <c r="A289" s="105" t="s">
        <v>429</v>
      </c>
      <c r="B289" s="103" t="s">
        <v>243</v>
      </c>
      <c r="C289" s="103" t="s">
        <v>173</v>
      </c>
      <c r="D289" s="103" t="s">
        <v>122</v>
      </c>
      <c r="E289" s="103" t="s">
        <v>240</v>
      </c>
      <c r="F289" s="103" t="s">
        <v>162</v>
      </c>
      <c r="G289" s="103"/>
      <c r="H289" s="103"/>
      <c r="I289" s="103"/>
      <c r="J289" s="104">
        <f t="shared" si="147"/>
        <v>100</v>
      </c>
      <c r="K289" s="104">
        <f t="shared" si="149"/>
        <v>100</v>
      </c>
      <c r="L289" s="104">
        <f t="shared" si="150"/>
        <v>100</v>
      </c>
    </row>
    <row r="290" spans="1:12" ht="27.75" customHeight="1" x14ac:dyDescent="0.2">
      <c r="A290" s="105" t="s">
        <v>288</v>
      </c>
      <c r="B290" s="103" t="s">
        <v>243</v>
      </c>
      <c r="C290" s="103" t="s">
        <v>173</v>
      </c>
      <c r="D290" s="103" t="s">
        <v>122</v>
      </c>
      <c r="E290" s="103" t="s">
        <v>240</v>
      </c>
      <c r="F290" s="103" t="s">
        <v>9</v>
      </c>
      <c r="G290" s="103"/>
      <c r="H290" s="103"/>
      <c r="I290" s="103"/>
      <c r="J290" s="104">
        <f t="shared" si="147"/>
        <v>100</v>
      </c>
      <c r="K290" s="104">
        <f t="shared" si="149"/>
        <v>100</v>
      </c>
      <c r="L290" s="104">
        <f t="shared" si="150"/>
        <v>100</v>
      </c>
    </row>
    <row r="291" spans="1:12" ht="41.25" customHeight="1" x14ac:dyDescent="0.2">
      <c r="A291" s="108" t="s">
        <v>289</v>
      </c>
      <c r="B291" s="103" t="s">
        <v>243</v>
      </c>
      <c r="C291" s="103" t="s">
        <v>173</v>
      </c>
      <c r="D291" s="103" t="s">
        <v>122</v>
      </c>
      <c r="E291" s="103" t="s">
        <v>240</v>
      </c>
      <c r="F291" s="103" t="s">
        <v>9</v>
      </c>
      <c r="G291" s="103" t="s">
        <v>125</v>
      </c>
      <c r="H291" s="103"/>
      <c r="I291" s="103"/>
      <c r="J291" s="104">
        <f t="shared" si="147"/>
        <v>100</v>
      </c>
      <c r="K291" s="104">
        <f t="shared" si="149"/>
        <v>100</v>
      </c>
      <c r="L291" s="104">
        <f t="shared" si="150"/>
        <v>100</v>
      </c>
    </row>
    <row r="292" spans="1:12" ht="15" customHeight="1" x14ac:dyDescent="0.2">
      <c r="A292" s="108" t="s">
        <v>290</v>
      </c>
      <c r="B292" s="103" t="s">
        <v>243</v>
      </c>
      <c r="C292" s="103" t="s">
        <v>173</v>
      </c>
      <c r="D292" s="103" t="s">
        <v>122</v>
      </c>
      <c r="E292" s="103" t="s">
        <v>240</v>
      </c>
      <c r="F292" s="103" t="s">
        <v>9</v>
      </c>
      <c r="G292" s="103" t="s">
        <v>125</v>
      </c>
      <c r="H292" s="103" t="s">
        <v>285</v>
      </c>
      <c r="I292" s="103"/>
      <c r="J292" s="104">
        <f t="shared" si="147"/>
        <v>100</v>
      </c>
      <c r="K292" s="104">
        <f t="shared" si="149"/>
        <v>100</v>
      </c>
      <c r="L292" s="104">
        <f t="shared" si="150"/>
        <v>100</v>
      </c>
    </row>
    <row r="293" spans="1:12" ht="25.5" x14ac:dyDescent="0.2">
      <c r="A293" s="102" t="s">
        <v>291</v>
      </c>
      <c r="B293" s="103" t="s">
        <v>243</v>
      </c>
      <c r="C293" s="103" t="s">
        <v>173</v>
      </c>
      <c r="D293" s="103" t="s">
        <v>122</v>
      </c>
      <c r="E293" s="103" t="s">
        <v>240</v>
      </c>
      <c r="F293" s="103" t="s">
        <v>9</v>
      </c>
      <c r="G293" s="103" t="s">
        <v>125</v>
      </c>
      <c r="H293" s="103" t="s">
        <v>285</v>
      </c>
      <c r="I293" s="103" t="s">
        <v>286</v>
      </c>
      <c r="J293" s="104">
        <f t="shared" si="147"/>
        <v>100</v>
      </c>
      <c r="K293" s="104">
        <f t="shared" si="149"/>
        <v>100</v>
      </c>
      <c r="L293" s="104">
        <f t="shared" si="150"/>
        <v>100</v>
      </c>
    </row>
    <row r="294" spans="1:12" ht="13.5" customHeight="1" x14ac:dyDescent="0.2">
      <c r="A294" s="102" t="s">
        <v>292</v>
      </c>
      <c r="B294" s="103" t="s">
        <v>243</v>
      </c>
      <c r="C294" s="103" t="s">
        <v>173</v>
      </c>
      <c r="D294" s="103" t="s">
        <v>122</v>
      </c>
      <c r="E294" s="103" t="s">
        <v>240</v>
      </c>
      <c r="F294" s="103" t="s">
        <v>9</v>
      </c>
      <c r="G294" s="103" t="s">
        <v>125</v>
      </c>
      <c r="H294" s="103" t="s">
        <v>285</v>
      </c>
      <c r="I294" s="103" t="s">
        <v>287</v>
      </c>
      <c r="J294" s="104">
        <v>100</v>
      </c>
      <c r="K294" s="104">
        <v>100</v>
      </c>
      <c r="L294" s="104">
        <v>100</v>
      </c>
    </row>
    <row r="295" spans="1:12" ht="39.75" customHeight="1" x14ac:dyDescent="0.2">
      <c r="A295" s="105" t="s">
        <v>294</v>
      </c>
      <c r="B295" s="103" t="s">
        <v>243</v>
      </c>
      <c r="C295" s="103" t="s">
        <v>293</v>
      </c>
      <c r="D295" s="103"/>
      <c r="E295" s="103"/>
      <c r="F295" s="103"/>
      <c r="G295" s="103"/>
      <c r="H295" s="103"/>
      <c r="I295" s="103"/>
      <c r="J295" s="104">
        <f>J296+J303</f>
        <v>2507.4</v>
      </c>
      <c r="K295" s="104">
        <f t="shared" ref="K295:L295" si="151">K296+K303</f>
        <v>117.7</v>
      </c>
      <c r="L295" s="104">
        <f t="shared" si="151"/>
        <v>101.8</v>
      </c>
    </row>
    <row r="296" spans="1:12" ht="39" customHeight="1" x14ac:dyDescent="0.2">
      <c r="A296" s="105" t="s">
        <v>295</v>
      </c>
      <c r="B296" s="103" t="s">
        <v>243</v>
      </c>
      <c r="C296" s="103" t="s">
        <v>293</v>
      </c>
      <c r="D296" s="103" t="s">
        <v>122</v>
      </c>
      <c r="E296" s="103"/>
      <c r="F296" s="103"/>
      <c r="G296" s="103"/>
      <c r="H296" s="103"/>
      <c r="I296" s="103"/>
      <c r="J296" s="104">
        <f t="shared" ref="J296:J301" si="152">J297</f>
        <v>107.4</v>
      </c>
      <c r="K296" s="104">
        <f t="shared" ref="K296:K301" si="153">K297</f>
        <v>117.7</v>
      </c>
      <c r="L296" s="104">
        <f t="shared" ref="L296:L301" si="154">L297</f>
        <v>101.8</v>
      </c>
    </row>
    <row r="297" spans="1:12" ht="51" x14ac:dyDescent="0.2">
      <c r="A297" s="105" t="s">
        <v>429</v>
      </c>
      <c r="B297" s="103" t="s">
        <v>243</v>
      </c>
      <c r="C297" s="103" t="s">
        <v>293</v>
      </c>
      <c r="D297" s="103" t="s">
        <v>122</v>
      </c>
      <c r="E297" s="103" t="s">
        <v>240</v>
      </c>
      <c r="F297" s="103" t="s">
        <v>162</v>
      </c>
      <c r="G297" s="103"/>
      <c r="H297" s="103"/>
      <c r="I297" s="103"/>
      <c r="J297" s="104">
        <f t="shared" si="152"/>
        <v>107.4</v>
      </c>
      <c r="K297" s="104">
        <f t="shared" si="153"/>
        <v>117.7</v>
      </c>
      <c r="L297" s="104">
        <f t="shared" si="154"/>
        <v>101.8</v>
      </c>
    </row>
    <row r="298" spans="1:12" ht="25.5" x14ac:dyDescent="0.2">
      <c r="A298" s="105" t="s">
        <v>337</v>
      </c>
      <c r="B298" s="103" t="s">
        <v>243</v>
      </c>
      <c r="C298" s="103" t="s">
        <v>293</v>
      </c>
      <c r="D298" s="103" t="s">
        <v>122</v>
      </c>
      <c r="E298" s="103" t="s">
        <v>240</v>
      </c>
      <c r="F298" s="103" t="s">
        <v>10</v>
      </c>
      <c r="G298" s="103"/>
      <c r="H298" s="103"/>
      <c r="I298" s="103"/>
      <c r="J298" s="104">
        <f t="shared" si="152"/>
        <v>107.4</v>
      </c>
      <c r="K298" s="104">
        <f t="shared" si="153"/>
        <v>117.7</v>
      </c>
      <c r="L298" s="104">
        <f t="shared" si="154"/>
        <v>101.8</v>
      </c>
    </row>
    <row r="299" spans="1:12" ht="39.75" customHeight="1" x14ac:dyDescent="0.2">
      <c r="A299" s="108" t="s">
        <v>298</v>
      </c>
      <c r="B299" s="103" t="s">
        <v>243</v>
      </c>
      <c r="C299" s="103" t="s">
        <v>293</v>
      </c>
      <c r="D299" s="103" t="s">
        <v>122</v>
      </c>
      <c r="E299" s="103" t="s">
        <v>240</v>
      </c>
      <c r="F299" s="103" t="s">
        <v>10</v>
      </c>
      <c r="G299" s="103" t="s">
        <v>122</v>
      </c>
      <c r="H299" s="103"/>
      <c r="I299" s="103"/>
      <c r="J299" s="104">
        <f t="shared" si="152"/>
        <v>107.4</v>
      </c>
      <c r="K299" s="104">
        <f t="shared" si="153"/>
        <v>117.7</v>
      </c>
      <c r="L299" s="104">
        <f t="shared" si="154"/>
        <v>101.8</v>
      </c>
    </row>
    <row r="300" spans="1:12" ht="28.5" customHeight="1" x14ac:dyDescent="0.2">
      <c r="A300" s="108" t="s">
        <v>299</v>
      </c>
      <c r="B300" s="103" t="s">
        <v>243</v>
      </c>
      <c r="C300" s="103" t="s">
        <v>293</v>
      </c>
      <c r="D300" s="103" t="s">
        <v>122</v>
      </c>
      <c r="E300" s="103" t="s">
        <v>240</v>
      </c>
      <c r="F300" s="103" t="s">
        <v>10</v>
      </c>
      <c r="G300" s="103" t="s">
        <v>122</v>
      </c>
      <c r="H300" s="103" t="s">
        <v>296</v>
      </c>
      <c r="I300" s="103"/>
      <c r="J300" s="104">
        <f t="shared" si="152"/>
        <v>107.4</v>
      </c>
      <c r="K300" s="104">
        <f t="shared" si="153"/>
        <v>117.7</v>
      </c>
      <c r="L300" s="104">
        <f t="shared" si="154"/>
        <v>101.8</v>
      </c>
    </row>
    <row r="301" spans="1:12" x14ac:dyDescent="0.2">
      <c r="A301" s="102" t="s">
        <v>259</v>
      </c>
      <c r="B301" s="103" t="s">
        <v>243</v>
      </c>
      <c r="C301" s="103" t="s">
        <v>293</v>
      </c>
      <c r="D301" s="103" t="s">
        <v>122</v>
      </c>
      <c r="E301" s="103" t="s">
        <v>240</v>
      </c>
      <c r="F301" s="103" t="s">
        <v>10</v>
      </c>
      <c r="G301" s="103" t="s">
        <v>122</v>
      </c>
      <c r="H301" s="103" t="s">
        <v>296</v>
      </c>
      <c r="I301" s="103" t="s">
        <v>257</v>
      </c>
      <c r="J301" s="104">
        <f t="shared" si="152"/>
        <v>107.4</v>
      </c>
      <c r="K301" s="104">
        <f t="shared" si="153"/>
        <v>117.7</v>
      </c>
      <c r="L301" s="104">
        <f t="shared" si="154"/>
        <v>101.8</v>
      </c>
    </row>
    <row r="302" spans="1:12" x14ac:dyDescent="0.2">
      <c r="A302" s="102" t="s">
        <v>300</v>
      </c>
      <c r="B302" s="103" t="s">
        <v>243</v>
      </c>
      <c r="C302" s="103" t="s">
        <v>293</v>
      </c>
      <c r="D302" s="103" t="s">
        <v>122</v>
      </c>
      <c r="E302" s="103" t="s">
        <v>240</v>
      </c>
      <c r="F302" s="103" t="s">
        <v>10</v>
      </c>
      <c r="G302" s="103" t="s">
        <v>122</v>
      </c>
      <c r="H302" s="103" t="s">
        <v>296</v>
      </c>
      <c r="I302" s="103" t="s">
        <v>297</v>
      </c>
      <c r="J302" s="104">
        <v>107.4</v>
      </c>
      <c r="K302" s="104">
        <v>117.7</v>
      </c>
      <c r="L302" s="104">
        <v>101.8</v>
      </c>
    </row>
    <row r="303" spans="1:12" ht="25.5" x14ac:dyDescent="0.2">
      <c r="A303" s="86" t="s">
        <v>407</v>
      </c>
      <c r="B303" s="217">
        <v>901</v>
      </c>
      <c r="C303" s="213">
        <v>14</v>
      </c>
      <c r="D303" s="214" t="s">
        <v>179</v>
      </c>
      <c r="E303" s="215"/>
      <c r="F303" s="215"/>
      <c r="G303" s="215"/>
      <c r="H303" s="215"/>
      <c r="I303" s="215"/>
      <c r="J303" s="104">
        <f>J304</f>
        <v>2400</v>
      </c>
      <c r="K303" s="104">
        <f t="shared" ref="K303:L308" si="155">K304</f>
        <v>0</v>
      </c>
      <c r="L303" s="104">
        <f t="shared" si="155"/>
        <v>0</v>
      </c>
    </row>
    <row r="304" spans="1:12" ht="51" x14ac:dyDescent="0.2">
      <c r="A304" s="105" t="s">
        <v>429</v>
      </c>
      <c r="B304" s="217">
        <v>901</v>
      </c>
      <c r="C304" s="213">
        <v>14</v>
      </c>
      <c r="D304" s="214" t="s">
        <v>179</v>
      </c>
      <c r="E304" s="215" t="s">
        <v>240</v>
      </c>
      <c r="F304" s="215" t="s">
        <v>162</v>
      </c>
      <c r="G304" s="215"/>
      <c r="H304" s="215"/>
      <c r="I304" s="215"/>
      <c r="J304" s="104">
        <f t="shared" ref="J304:J308" si="156">J305</f>
        <v>2400</v>
      </c>
      <c r="K304" s="104">
        <f t="shared" si="155"/>
        <v>0</v>
      </c>
      <c r="L304" s="104">
        <f t="shared" si="155"/>
        <v>0</v>
      </c>
    </row>
    <row r="305" spans="1:13" ht="25.5" x14ac:dyDescent="0.2">
      <c r="A305" s="81" t="s">
        <v>337</v>
      </c>
      <c r="B305" s="217">
        <v>901</v>
      </c>
      <c r="C305" s="213">
        <v>14</v>
      </c>
      <c r="D305" s="214" t="s">
        <v>179</v>
      </c>
      <c r="E305" s="215" t="s">
        <v>240</v>
      </c>
      <c r="F305" s="215" t="s">
        <v>10</v>
      </c>
      <c r="G305" s="215"/>
      <c r="H305" s="215"/>
      <c r="I305" s="215"/>
      <c r="J305" s="104">
        <f t="shared" si="156"/>
        <v>2400</v>
      </c>
      <c r="K305" s="104">
        <f t="shared" si="155"/>
        <v>0</v>
      </c>
      <c r="L305" s="104">
        <f t="shared" si="155"/>
        <v>0</v>
      </c>
    </row>
    <row r="306" spans="1:13" ht="51" x14ac:dyDescent="0.2">
      <c r="A306" s="81" t="s">
        <v>412</v>
      </c>
      <c r="B306" s="217">
        <v>901</v>
      </c>
      <c r="C306" s="213">
        <v>14</v>
      </c>
      <c r="D306" s="214" t="s">
        <v>179</v>
      </c>
      <c r="E306" s="215" t="s">
        <v>240</v>
      </c>
      <c r="F306" s="215" t="s">
        <v>10</v>
      </c>
      <c r="G306" s="215" t="s">
        <v>125</v>
      </c>
      <c r="H306" s="215"/>
      <c r="I306" s="215"/>
      <c r="J306" s="104">
        <f t="shared" si="156"/>
        <v>2400</v>
      </c>
      <c r="K306" s="104">
        <f t="shared" si="155"/>
        <v>0</v>
      </c>
      <c r="L306" s="104">
        <f t="shared" si="155"/>
        <v>0</v>
      </c>
    </row>
    <row r="307" spans="1:13" ht="57.75" customHeight="1" x14ac:dyDescent="0.2">
      <c r="A307" s="210" t="s">
        <v>408</v>
      </c>
      <c r="B307" s="217">
        <v>901</v>
      </c>
      <c r="C307" s="213">
        <v>14</v>
      </c>
      <c r="D307" s="214" t="s">
        <v>179</v>
      </c>
      <c r="E307" s="215" t="s">
        <v>240</v>
      </c>
      <c r="F307" s="215" t="s">
        <v>10</v>
      </c>
      <c r="G307" s="215" t="s">
        <v>125</v>
      </c>
      <c r="H307" s="215" t="s">
        <v>409</v>
      </c>
      <c r="I307" s="215"/>
      <c r="J307" s="104">
        <f t="shared" si="156"/>
        <v>2400</v>
      </c>
      <c r="K307" s="104">
        <f t="shared" si="155"/>
        <v>0</v>
      </c>
      <c r="L307" s="104">
        <f t="shared" si="155"/>
        <v>0</v>
      </c>
    </row>
    <row r="308" spans="1:13" x14ac:dyDescent="0.2">
      <c r="A308" s="86" t="s">
        <v>259</v>
      </c>
      <c r="B308" s="217">
        <v>901</v>
      </c>
      <c r="C308" s="213">
        <v>14</v>
      </c>
      <c r="D308" s="214" t="s">
        <v>179</v>
      </c>
      <c r="E308" s="215" t="s">
        <v>240</v>
      </c>
      <c r="F308" s="215" t="s">
        <v>10</v>
      </c>
      <c r="G308" s="215" t="s">
        <v>125</v>
      </c>
      <c r="H308" s="215" t="s">
        <v>409</v>
      </c>
      <c r="I308" s="215" t="s">
        <v>257</v>
      </c>
      <c r="J308" s="104">
        <f t="shared" si="156"/>
        <v>2400</v>
      </c>
      <c r="K308" s="104">
        <f t="shared" si="155"/>
        <v>0</v>
      </c>
      <c r="L308" s="104">
        <f t="shared" si="155"/>
        <v>0</v>
      </c>
    </row>
    <row r="309" spans="1:13" s="259" customFormat="1" x14ac:dyDescent="0.2">
      <c r="A309" s="253" t="s">
        <v>410</v>
      </c>
      <c r="B309" s="254">
        <v>901</v>
      </c>
      <c r="C309" s="255">
        <v>14</v>
      </c>
      <c r="D309" s="256" t="s">
        <v>179</v>
      </c>
      <c r="E309" s="257" t="s">
        <v>240</v>
      </c>
      <c r="F309" s="257" t="s">
        <v>10</v>
      </c>
      <c r="G309" s="257" t="s">
        <v>125</v>
      </c>
      <c r="H309" s="257" t="s">
        <v>409</v>
      </c>
      <c r="I309" s="257" t="s">
        <v>411</v>
      </c>
      <c r="J309" s="239">
        <v>2400</v>
      </c>
      <c r="K309" s="239">
        <v>0</v>
      </c>
      <c r="L309" s="239">
        <v>0</v>
      </c>
      <c r="M309" s="258"/>
    </row>
    <row r="310" spans="1:13" ht="38.25" customHeight="1" x14ac:dyDescent="0.2">
      <c r="A310" s="105" t="s">
        <v>302</v>
      </c>
      <c r="B310" s="103" t="s">
        <v>301</v>
      </c>
      <c r="C310" s="103"/>
      <c r="D310" s="103"/>
      <c r="E310" s="103"/>
      <c r="F310" s="103"/>
      <c r="G310" s="103"/>
      <c r="H310" s="103"/>
      <c r="I310" s="103"/>
      <c r="J310" s="104">
        <f>J311+J327+J368+J380+J389</f>
        <v>182675.5</v>
      </c>
      <c r="K310" s="104">
        <f>K311+K327+K368+K380+K389</f>
        <v>177011.4</v>
      </c>
      <c r="L310" s="104">
        <f>L311+L327+L368+L380+L389</f>
        <v>190306.40000000002</v>
      </c>
    </row>
    <row r="311" spans="1:13" x14ac:dyDescent="0.2">
      <c r="A311" s="105" t="s">
        <v>121</v>
      </c>
      <c r="B311" s="103" t="s">
        <v>301</v>
      </c>
      <c r="C311" s="103" t="s">
        <v>122</v>
      </c>
      <c r="D311" s="103"/>
      <c r="E311" s="103"/>
      <c r="F311" s="103"/>
      <c r="G311" s="103"/>
      <c r="H311" s="103"/>
      <c r="I311" s="103"/>
      <c r="J311" s="104">
        <f>J312</f>
        <v>1474.3</v>
      </c>
      <c r="K311" s="104">
        <f t="shared" ref="K311:L311" si="157">K312</f>
        <v>1880.1</v>
      </c>
      <c r="L311" s="104">
        <f t="shared" si="157"/>
        <v>1886.1</v>
      </c>
    </row>
    <row r="312" spans="1:13" ht="52.5" customHeight="1" x14ac:dyDescent="0.2">
      <c r="A312" s="105" t="s">
        <v>134</v>
      </c>
      <c r="B312" s="103" t="s">
        <v>301</v>
      </c>
      <c r="C312" s="103" t="s">
        <v>122</v>
      </c>
      <c r="D312" s="103" t="s">
        <v>133</v>
      </c>
      <c r="E312" s="103"/>
      <c r="F312" s="103"/>
      <c r="G312" s="103"/>
      <c r="H312" s="103"/>
      <c r="I312" s="103"/>
      <c r="J312" s="104">
        <f>J313</f>
        <v>1474.3</v>
      </c>
      <c r="K312" s="104">
        <f t="shared" ref="K312:L312" si="158">K313</f>
        <v>1880.1</v>
      </c>
      <c r="L312" s="104">
        <f t="shared" si="158"/>
        <v>1886.1</v>
      </c>
    </row>
    <row r="313" spans="1:13" ht="38.25" x14ac:dyDescent="0.2">
      <c r="A313" s="105" t="s">
        <v>428</v>
      </c>
      <c r="B313" s="103" t="s">
        <v>301</v>
      </c>
      <c r="C313" s="103" t="s">
        <v>122</v>
      </c>
      <c r="D313" s="103" t="s">
        <v>133</v>
      </c>
      <c r="E313" s="103" t="s">
        <v>122</v>
      </c>
      <c r="F313" s="103"/>
      <c r="G313" s="103"/>
      <c r="H313" s="103"/>
      <c r="I313" s="103"/>
      <c r="J313" s="104">
        <f t="shared" ref="J313:L317" si="159">J314</f>
        <v>1474.3</v>
      </c>
      <c r="K313" s="104">
        <f t="shared" si="159"/>
        <v>1880.1</v>
      </c>
      <c r="L313" s="104">
        <f t="shared" si="159"/>
        <v>1886.1</v>
      </c>
    </row>
    <row r="314" spans="1:13" ht="38.25" x14ac:dyDescent="0.2">
      <c r="A314" s="105" t="s">
        <v>126</v>
      </c>
      <c r="B314" s="103" t="s">
        <v>301</v>
      </c>
      <c r="C314" s="103" t="s">
        <v>122</v>
      </c>
      <c r="D314" s="103" t="s">
        <v>133</v>
      </c>
      <c r="E314" s="103" t="s">
        <v>122</v>
      </c>
      <c r="F314" s="103" t="s">
        <v>8</v>
      </c>
      <c r="G314" s="103"/>
      <c r="H314" s="103"/>
      <c r="I314" s="103"/>
      <c r="J314" s="104">
        <f>J315</f>
        <v>1474.3</v>
      </c>
      <c r="K314" s="104">
        <f t="shared" si="159"/>
        <v>1880.1</v>
      </c>
      <c r="L314" s="104">
        <f t="shared" si="159"/>
        <v>1886.1</v>
      </c>
    </row>
    <row r="315" spans="1:13" ht="41.25" customHeight="1" x14ac:dyDescent="0.2">
      <c r="A315" s="105" t="s">
        <v>127</v>
      </c>
      <c r="B315" s="103" t="s">
        <v>301</v>
      </c>
      <c r="C315" s="103" t="s">
        <v>122</v>
      </c>
      <c r="D315" s="103" t="s">
        <v>133</v>
      </c>
      <c r="E315" s="103" t="s">
        <v>122</v>
      </c>
      <c r="F315" s="103" t="s">
        <v>8</v>
      </c>
      <c r="G315" s="103" t="s">
        <v>122</v>
      </c>
      <c r="H315" s="103"/>
      <c r="I315" s="103"/>
      <c r="J315" s="104">
        <f>J316+J319+J324</f>
        <v>1474.3</v>
      </c>
      <c r="K315" s="104">
        <f>K316+K319+K324</f>
        <v>1880.1</v>
      </c>
      <c r="L315" s="104">
        <f>L316+L319+L324</f>
        <v>1886.1</v>
      </c>
    </row>
    <row r="316" spans="1:13" ht="27" customHeight="1" x14ac:dyDescent="0.2">
      <c r="A316" s="105" t="s">
        <v>136</v>
      </c>
      <c r="B316" s="103" t="s">
        <v>301</v>
      </c>
      <c r="C316" s="103" t="s">
        <v>122</v>
      </c>
      <c r="D316" s="103" t="s">
        <v>133</v>
      </c>
      <c r="E316" s="103" t="s">
        <v>122</v>
      </c>
      <c r="F316" s="103" t="s">
        <v>8</v>
      </c>
      <c r="G316" s="103" t="s">
        <v>122</v>
      </c>
      <c r="H316" s="103" t="s">
        <v>135</v>
      </c>
      <c r="I316" s="103"/>
      <c r="J316" s="104">
        <f>J317</f>
        <v>1315.5</v>
      </c>
      <c r="K316" s="104">
        <f t="shared" si="159"/>
        <v>1715.5</v>
      </c>
      <c r="L316" s="104">
        <f t="shared" si="159"/>
        <v>1715.5</v>
      </c>
    </row>
    <row r="317" spans="1:13" ht="65.25" customHeight="1" x14ac:dyDescent="0.2">
      <c r="A317" s="105" t="s">
        <v>130</v>
      </c>
      <c r="B317" s="103" t="s">
        <v>301</v>
      </c>
      <c r="C317" s="103" t="s">
        <v>122</v>
      </c>
      <c r="D317" s="103" t="s">
        <v>133</v>
      </c>
      <c r="E317" s="103" t="s">
        <v>122</v>
      </c>
      <c r="F317" s="103" t="s">
        <v>8</v>
      </c>
      <c r="G317" s="103" t="s">
        <v>122</v>
      </c>
      <c r="H317" s="103" t="s">
        <v>135</v>
      </c>
      <c r="I317" s="103" t="s">
        <v>129</v>
      </c>
      <c r="J317" s="104">
        <f>J318</f>
        <v>1315.5</v>
      </c>
      <c r="K317" s="104">
        <f t="shared" si="159"/>
        <v>1715.5</v>
      </c>
      <c r="L317" s="104">
        <f t="shared" si="159"/>
        <v>1715.5</v>
      </c>
    </row>
    <row r="318" spans="1:13" ht="24.75" customHeight="1" x14ac:dyDescent="0.2">
      <c r="A318" s="105" t="s">
        <v>132</v>
      </c>
      <c r="B318" s="103" t="s">
        <v>301</v>
      </c>
      <c r="C318" s="103" t="s">
        <v>122</v>
      </c>
      <c r="D318" s="103" t="s">
        <v>133</v>
      </c>
      <c r="E318" s="103" t="s">
        <v>122</v>
      </c>
      <c r="F318" s="103" t="s">
        <v>8</v>
      </c>
      <c r="G318" s="103" t="s">
        <v>122</v>
      </c>
      <c r="H318" s="103" t="s">
        <v>135</v>
      </c>
      <c r="I318" s="103" t="s">
        <v>131</v>
      </c>
      <c r="J318" s="104">
        <v>1315.5</v>
      </c>
      <c r="K318" s="104">
        <v>1715.5</v>
      </c>
      <c r="L318" s="104">
        <v>1715.5</v>
      </c>
    </row>
    <row r="319" spans="1:13" ht="25.5" x14ac:dyDescent="0.2">
      <c r="A319" s="105" t="s">
        <v>138</v>
      </c>
      <c r="B319" s="103" t="s">
        <v>301</v>
      </c>
      <c r="C319" s="103" t="s">
        <v>122</v>
      </c>
      <c r="D319" s="103" t="s">
        <v>133</v>
      </c>
      <c r="E319" s="103" t="s">
        <v>122</v>
      </c>
      <c r="F319" s="103" t="s">
        <v>8</v>
      </c>
      <c r="G319" s="103" t="s">
        <v>122</v>
      </c>
      <c r="H319" s="103" t="s">
        <v>137</v>
      </c>
      <c r="I319" s="103"/>
      <c r="J319" s="104">
        <f>J320+J322</f>
        <v>14.1</v>
      </c>
      <c r="K319" s="104">
        <f t="shared" ref="K319:L319" si="160">K320+K322</f>
        <v>14.1</v>
      </c>
      <c r="L319" s="104">
        <f t="shared" si="160"/>
        <v>14.1</v>
      </c>
    </row>
    <row r="320" spans="1:13" ht="66" customHeight="1" x14ac:dyDescent="0.2">
      <c r="A320" s="105" t="s">
        <v>130</v>
      </c>
      <c r="B320" s="103" t="s">
        <v>301</v>
      </c>
      <c r="C320" s="103" t="s">
        <v>122</v>
      </c>
      <c r="D320" s="103" t="s">
        <v>133</v>
      </c>
      <c r="E320" s="103" t="s">
        <v>122</v>
      </c>
      <c r="F320" s="103" t="s">
        <v>8</v>
      </c>
      <c r="G320" s="103" t="s">
        <v>122</v>
      </c>
      <c r="H320" s="103" t="s">
        <v>137</v>
      </c>
      <c r="I320" s="103" t="s">
        <v>129</v>
      </c>
      <c r="J320" s="104">
        <f>J321</f>
        <v>1.5</v>
      </c>
      <c r="K320" s="104">
        <f t="shared" ref="K320:L320" si="161">K321</f>
        <v>1.5</v>
      </c>
      <c r="L320" s="104">
        <f t="shared" si="161"/>
        <v>1.5</v>
      </c>
    </row>
    <row r="321" spans="1:12" ht="25.5" x14ac:dyDescent="0.2">
      <c r="A321" s="105" t="s">
        <v>132</v>
      </c>
      <c r="B321" s="103" t="s">
        <v>301</v>
      </c>
      <c r="C321" s="103" t="s">
        <v>122</v>
      </c>
      <c r="D321" s="103" t="s">
        <v>133</v>
      </c>
      <c r="E321" s="103" t="s">
        <v>122</v>
      </c>
      <c r="F321" s="103" t="s">
        <v>8</v>
      </c>
      <c r="G321" s="103" t="s">
        <v>122</v>
      </c>
      <c r="H321" s="103" t="s">
        <v>137</v>
      </c>
      <c r="I321" s="103" t="s">
        <v>131</v>
      </c>
      <c r="J321" s="104">
        <v>1.5</v>
      </c>
      <c r="K321" s="104">
        <v>1.5</v>
      </c>
      <c r="L321" s="104">
        <v>1.5</v>
      </c>
    </row>
    <row r="322" spans="1:12" ht="25.5" x14ac:dyDescent="0.2">
      <c r="A322" s="102" t="s">
        <v>141</v>
      </c>
      <c r="B322" s="103" t="s">
        <v>301</v>
      </c>
      <c r="C322" s="103" t="s">
        <v>122</v>
      </c>
      <c r="D322" s="103" t="s">
        <v>133</v>
      </c>
      <c r="E322" s="103" t="s">
        <v>122</v>
      </c>
      <c r="F322" s="103" t="s">
        <v>8</v>
      </c>
      <c r="G322" s="103" t="s">
        <v>122</v>
      </c>
      <c r="H322" s="103" t="s">
        <v>137</v>
      </c>
      <c r="I322" s="103" t="s">
        <v>139</v>
      </c>
      <c r="J322" s="104">
        <f>J323</f>
        <v>12.6</v>
      </c>
      <c r="K322" s="104">
        <f t="shared" ref="K322:L322" si="162">K323</f>
        <v>12.6</v>
      </c>
      <c r="L322" s="104">
        <f t="shared" si="162"/>
        <v>12.6</v>
      </c>
    </row>
    <row r="323" spans="1:12" ht="28.5" customHeight="1" x14ac:dyDescent="0.2">
      <c r="A323" s="102" t="s">
        <v>142</v>
      </c>
      <c r="B323" s="103" t="s">
        <v>301</v>
      </c>
      <c r="C323" s="103" t="s">
        <v>122</v>
      </c>
      <c r="D323" s="103" t="s">
        <v>133</v>
      </c>
      <c r="E323" s="103" t="s">
        <v>122</v>
      </c>
      <c r="F323" s="103" t="s">
        <v>8</v>
      </c>
      <c r="G323" s="103" t="s">
        <v>122</v>
      </c>
      <c r="H323" s="103" t="s">
        <v>137</v>
      </c>
      <c r="I323" s="103" t="s">
        <v>140</v>
      </c>
      <c r="J323" s="104">
        <v>12.6</v>
      </c>
      <c r="K323" s="104">
        <v>12.6</v>
      </c>
      <c r="L323" s="104">
        <v>12.6</v>
      </c>
    </row>
    <row r="324" spans="1:12" ht="76.5" customHeight="1" x14ac:dyDescent="0.2">
      <c r="A324" s="105" t="s">
        <v>304</v>
      </c>
      <c r="B324" s="103" t="s">
        <v>301</v>
      </c>
      <c r="C324" s="103" t="s">
        <v>122</v>
      </c>
      <c r="D324" s="103" t="s">
        <v>133</v>
      </c>
      <c r="E324" s="103" t="s">
        <v>122</v>
      </c>
      <c r="F324" s="103" t="s">
        <v>8</v>
      </c>
      <c r="G324" s="103" t="s">
        <v>122</v>
      </c>
      <c r="H324" s="103" t="s">
        <v>303</v>
      </c>
      <c r="I324" s="103"/>
      <c r="J324" s="104">
        <f>J325</f>
        <v>144.69999999999999</v>
      </c>
      <c r="K324" s="104">
        <f t="shared" ref="K324:L325" si="163">K325</f>
        <v>150.5</v>
      </c>
      <c r="L324" s="104">
        <f t="shared" si="163"/>
        <v>156.5</v>
      </c>
    </row>
    <row r="325" spans="1:12" ht="63.75" customHeight="1" x14ac:dyDescent="0.2">
      <c r="A325" s="105" t="s">
        <v>130</v>
      </c>
      <c r="B325" s="103" t="s">
        <v>301</v>
      </c>
      <c r="C325" s="103" t="s">
        <v>122</v>
      </c>
      <c r="D325" s="103" t="s">
        <v>133</v>
      </c>
      <c r="E325" s="103" t="s">
        <v>122</v>
      </c>
      <c r="F325" s="103" t="s">
        <v>8</v>
      </c>
      <c r="G325" s="103" t="s">
        <v>122</v>
      </c>
      <c r="H325" s="103" t="s">
        <v>303</v>
      </c>
      <c r="I325" s="103" t="s">
        <v>129</v>
      </c>
      <c r="J325" s="104">
        <f>J326</f>
        <v>144.69999999999999</v>
      </c>
      <c r="K325" s="104">
        <f t="shared" si="163"/>
        <v>150.5</v>
      </c>
      <c r="L325" s="104">
        <f t="shared" si="163"/>
        <v>156.5</v>
      </c>
    </row>
    <row r="326" spans="1:12" ht="25.5" x14ac:dyDescent="0.2">
      <c r="A326" s="105" t="s">
        <v>132</v>
      </c>
      <c r="B326" s="103" t="s">
        <v>301</v>
      </c>
      <c r="C326" s="103" t="s">
        <v>122</v>
      </c>
      <c r="D326" s="103" t="s">
        <v>133</v>
      </c>
      <c r="E326" s="103" t="s">
        <v>122</v>
      </c>
      <c r="F326" s="103" t="s">
        <v>8</v>
      </c>
      <c r="G326" s="103" t="s">
        <v>122</v>
      </c>
      <c r="H326" s="103" t="s">
        <v>303</v>
      </c>
      <c r="I326" s="103" t="s">
        <v>131</v>
      </c>
      <c r="J326" s="104">
        <v>144.69999999999999</v>
      </c>
      <c r="K326" s="104">
        <v>150.5</v>
      </c>
      <c r="L326" s="104">
        <v>156.5</v>
      </c>
    </row>
    <row r="327" spans="1:12" x14ac:dyDescent="0.2">
      <c r="A327" s="105" t="s">
        <v>213</v>
      </c>
      <c r="B327" s="103" t="s">
        <v>301</v>
      </c>
      <c r="C327" s="103" t="s">
        <v>210</v>
      </c>
      <c r="D327" s="103"/>
      <c r="E327" s="103"/>
      <c r="F327" s="103"/>
      <c r="G327" s="103"/>
      <c r="H327" s="103"/>
      <c r="I327" s="103"/>
      <c r="J327" s="104">
        <f>J328+J338+J348+J361</f>
        <v>146563.20000000001</v>
      </c>
      <c r="K327" s="104">
        <f>K328+K338+K348+K361</f>
        <v>142359.6</v>
      </c>
      <c r="L327" s="104">
        <f>L328+L338+L348+L361</f>
        <v>149324</v>
      </c>
    </row>
    <row r="328" spans="1:12" x14ac:dyDescent="0.2">
      <c r="A328" s="105" t="s">
        <v>260</v>
      </c>
      <c r="B328" s="103" t="s">
        <v>301</v>
      </c>
      <c r="C328" s="103" t="s">
        <v>210</v>
      </c>
      <c r="D328" s="103" t="s">
        <v>122</v>
      </c>
      <c r="E328" s="103"/>
      <c r="F328" s="103"/>
      <c r="G328" s="103"/>
      <c r="H328" s="103"/>
      <c r="I328" s="103"/>
      <c r="J328" s="104">
        <f>J329</f>
        <v>26402.6</v>
      </c>
      <c r="K328" s="104">
        <f t="shared" ref="K328:L333" si="164">K329</f>
        <v>29562.6</v>
      </c>
      <c r="L328" s="104">
        <f t="shared" si="164"/>
        <v>30895.399999999998</v>
      </c>
    </row>
    <row r="329" spans="1:12" ht="39.75" customHeight="1" x14ac:dyDescent="0.2">
      <c r="A329" s="105" t="s">
        <v>423</v>
      </c>
      <c r="B329" s="103" t="s">
        <v>301</v>
      </c>
      <c r="C329" s="103" t="s">
        <v>210</v>
      </c>
      <c r="D329" s="103" t="s">
        <v>122</v>
      </c>
      <c r="E329" s="103" t="s">
        <v>125</v>
      </c>
      <c r="F329" s="103" t="s">
        <v>162</v>
      </c>
      <c r="G329" s="103"/>
      <c r="H329" s="103"/>
      <c r="I329" s="103"/>
      <c r="J329" s="104">
        <f>J330</f>
        <v>26402.6</v>
      </c>
      <c r="K329" s="104">
        <f t="shared" si="164"/>
        <v>29562.6</v>
      </c>
      <c r="L329" s="104">
        <f t="shared" si="164"/>
        <v>30895.399999999998</v>
      </c>
    </row>
    <row r="330" spans="1:12" ht="42" customHeight="1" x14ac:dyDescent="0.2">
      <c r="A330" s="105" t="s">
        <v>425</v>
      </c>
      <c r="B330" s="103" t="s">
        <v>301</v>
      </c>
      <c r="C330" s="103" t="s">
        <v>210</v>
      </c>
      <c r="D330" s="103" t="s">
        <v>122</v>
      </c>
      <c r="E330" s="103" t="s">
        <v>125</v>
      </c>
      <c r="F330" s="103" t="s">
        <v>8</v>
      </c>
      <c r="G330" s="103"/>
      <c r="H330" s="103"/>
      <c r="I330" s="103"/>
      <c r="J330" s="104">
        <f>J331</f>
        <v>26402.6</v>
      </c>
      <c r="K330" s="104">
        <f t="shared" si="164"/>
        <v>29562.6</v>
      </c>
      <c r="L330" s="104">
        <f t="shared" si="164"/>
        <v>30895.399999999998</v>
      </c>
    </row>
    <row r="331" spans="1:12" ht="63.75" customHeight="1" x14ac:dyDescent="0.2">
      <c r="A331" s="105" t="s">
        <v>307</v>
      </c>
      <c r="B331" s="103" t="s">
        <v>301</v>
      </c>
      <c r="C331" s="103" t="s">
        <v>210</v>
      </c>
      <c r="D331" s="103" t="s">
        <v>122</v>
      </c>
      <c r="E331" s="103" t="s">
        <v>125</v>
      </c>
      <c r="F331" s="103" t="s">
        <v>8</v>
      </c>
      <c r="G331" s="103" t="s">
        <v>179</v>
      </c>
      <c r="H331" s="103"/>
      <c r="I331" s="103"/>
      <c r="J331" s="104">
        <f>J332+J335</f>
        <v>26402.6</v>
      </c>
      <c r="K331" s="104">
        <f>K332+K335</f>
        <v>29562.6</v>
      </c>
      <c r="L331" s="104">
        <f>L332+L335</f>
        <v>30895.399999999998</v>
      </c>
    </row>
    <row r="332" spans="1:12" ht="12" customHeight="1" x14ac:dyDescent="0.2">
      <c r="A332" s="105" t="s">
        <v>306</v>
      </c>
      <c r="B332" s="103" t="s">
        <v>301</v>
      </c>
      <c r="C332" s="103" t="s">
        <v>210</v>
      </c>
      <c r="D332" s="103" t="s">
        <v>122</v>
      </c>
      <c r="E332" s="103" t="s">
        <v>125</v>
      </c>
      <c r="F332" s="103" t="s">
        <v>8</v>
      </c>
      <c r="G332" s="103" t="s">
        <v>179</v>
      </c>
      <c r="H332" s="103" t="s">
        <v>305</v>
      </c>
      <c r="I332" s="103"/>
      <c r="J332" s="104">
        <f>J333</f>
        <v>2400</v>
      </c>
      <c r="K332" s="104">
        <f t="shared" si="164"/>
        <v>3041.5</v>
      </c>
      <c r="L332" s="104">
        <f t="shared" si="164"/>
        <v>3133.3</v>
      </c>
    </row>
    <row r="333" spans="1:12" ht="30" customHeight="1" x14ac:dyDescent="0.2">
      <c r="A333" s="102" t="s">
        <v>231</v>
      </c>
      <c r="B333" s="103" t="s">
        <v>301</v>
      </c>
      <c r="C333" s="103" t="s">
        <v>210</v>
      </c>
      <c r="D333" s="103" t="s">
        <v>122</v>
      </c>
      <c r="E333" s="103" t="s">
        <v>125</v>
      </c>
      <c r="F333" s="103" t="s">
        <v>8</v>
      </c>
      <c r="G333" s="103" t="s">
        <v>179</v>
      </c>
      <c r="H333" s="103" t="s">
        <v>305</v>
      </c>
      <c r="I333" s="103" t="s">
        <v>228</v>
      </c>
      <c r="J333" s="104">
        <f>J334</f>
        <v>2400</v>
      </c>
      <c r="K333" s="104">
        <f t="shared" si="164"/>
        <v>3041.5</v>
      </c>
      <c r="L333" s="104">
        <f t="shared" si="164"/>
        <v>3133.3</v>
      </c>
    </row>
    <row r="334" spans="1:12" ht="12" customHeight="1" x14ac:dyDescent="0.2">
      <c r="A334" s="102" t="s">
        <v>252</v>
      </c>
      <c r="B334" s="103" t="s">
        <v>301</v>
      </c>
      <c r="C334" s="103" t="s">
        <v>210</v>
      </c>
      <c r="D334" s="103" t="s">
        <v>122</v>
      </c>
      <c r="E334" s="103" t="s">
        <v>125</v>
      </c>
      <c r="F334" s="103" t="s">
        <v>8</v>
      </c>
      <c r="G334" s="103" t="s">
        <v>179</v>
      </c>
      <c r="H334" s="103" t="s">
        <v>305</v>
      </c>
      <c r="I334" s="103" t="s">
        <v>249</v>
      </c>
      <c r="J334" s="104">
        <v>2400</v>
      </c>
      <c r="K334" s="104">
        <v>3041.5</v>
      </c>
      <c r="L334" s="104">
        <v>3133.3</v>
      </c>
    </row>
    <row r="335" spans="1:12" ht="138.75" customHeight="1" x14ac:dyDescent="0.2">
      <c r="A335" s="105" t="s">
        <v>309</v>
      </c>
      <c r="B335" s="103" t="s">
        <v>301</v>
      </c>
      <c r="C335" s="103" t="s">
        <v>210</v>
      </c>
      <c r="D335" s="103" t="s">
        <v>122</v>
      </c>
      <c r="E335" s="103" t="s">
        <v>125</v>
      </c>
      <c r="F335" s="103" t="s">
        <v>8</v>
      </c>
      <c r="G335" s="103" t="s">
        <v>179</v>
      </c>
      <c r="H335" s="103" t="s">
        <v>308</v>
      </c>
      <c r="I335" s="103"/>
      <c r="J335" s="104">
        <f>J336</f>
        <v>24002.6</v>
      </c>
      <c r="K335" s="104">
        <f t="shared" ref="K335:L336" si="165">K336</f>
        <v>26521.1</v>
      </c>
      <c r="L335" s="104">
        <f t="shared" si="165"/>
        <v>27762.1</v>
      </c>
    </row>
    <row r="336" spans="1:12" ht="30" customHeight="1" x14ac:dyDescent="0.2">
      <c r="A336" s="102" t="s">
        <v>231</v>
      </c>
      <c r="B336" s="103" t="s">
        <v>301</v>
      </c>
      <c r="C336" s="103" t="s">
        <v>210</v>
      </c>
      <c r="D336" s="103" t="s">
        <v>122</v>
      </c>
      <c r="E336" s="103" t="s">
        <v>125</v>
      </c>
      <c r="F336" s="103" t="s">
        <v>8</v>
      </c>
      <c r="G336" s="103" t="s">
        <v>179</v>
      </c>
      <c r="H336" s="103" t="s">
        <v>308</v>
      </c>
      <c r="I336" s="103" t="s">
        <v>228</v>
      </c>
      <c r="J336" s="104">
        <f>J337</f>
        <v>24002.6</v>
      </c>
      <c r="K336" s="104">
        <f t="shared" si="165"/>
        <v>26521.1</v>
      </c>
      <c r="L336" s="104">
        <f t="shared" si="165"/>
        <v>27762.1</v>
      </c>
    </row>
    <row r="337" spans="1:12" x14ac:dyDescent="0.2">
      <c r="A337" s="102" t="s">
        <v>252</v>
      </c>
      <c r="B337" s="103" t="s">
        <v>301</v>
      </c>
      <c r="C337" s="103" t="s">
        <v>210</v>
      </c>
      <c r="D337" s="103" t="s">
        <v>122</v>
      </c>
      <c r="E337" s="103" t="s">
        <v>125</v>
      </c>
      <c r="F337" s="103" t="s">
        <v>8</v>
      </c>
      <c r="G337" s="103" t="s">
        <v>179</v>
      </c>
      <c r="H337" s="103" t="s">
        <v>308</v>
      </c>
      <c r="I337" s="103" t="s">
        <v>249</v>
      </c>
      <c r="J337" s="104">
        <v>24002.6</v>
      </c>
      <c r="K337" s="104">
        <v>26521.1</v>
      </c>
      <c r="L337" s="104">
        <v>27762.1</v>
      </c>
    </row>
    <row r="338" spans="1:12" x14ac:dyDescent="0.2">
      <c r="A338" s="105" t="s">
        <v>261</v>
      </c>
      <c r="B338" s="103" t="s">
        <v>301</v>
      </c>
      <c r="C338" s="103" t="s">
        <v>210</v>
      </c>
      <c r="D338" s="103" t="s">
        <v>125</v>
      </c>
      <c r="E338" s="103"/>
      <c r="F338" s="103"/>
      <c r="G338" s="103"/>
      <c r="H338" s="103"/>
      <c r="I338" s="103"/>
      <c r="J338" s="104">
        <f>J339</f>
        <v>98434.9</v>
      </c>
      <c r="K338" s="104">
        <f t="shared" ref="K338:L343" si="166">K339</f>
        <v>95282.099999999991</v>
      </c>
      <c r="L338" s="104">
        <f t="shared" si="166"/>
        <v>100550.79999999999</v>
      </c>
    </row>
    <row r="339" spans="1:12" ht="41.25" customHeight="1" x14ac:dyDescent="0.2">
      <c r="A339" s="105" t="s">
        <v>423</v>
      </c>
      <c r="B339" s="103" t="s">
        <v>301</v>
      </c>
      <c r="C339" s="103" t="s">
        <v>210</v>
      </c>
      <c r="D339" s="103" t="s">
        <v>125</v>
      </c>
      <c r="E339" s="103" t="s">
        <v>125</v>
      </c>
      <c r="F339" s="103" t="s">
        <v>162</v>
      </c>
      <c r="G339" s="103"/>
      <c r="H339" s="103"/>
      <c r="I339" s="103"/>
      <c r="J339" s="104">
        <f>J340</f>
        <v>98434.9</v>
      </c>
      <c r="K339" s="104">
        <f t="shared" si="166"/>
        <v>95282.099999999991</v>
      </c>
      <c r="L339" s="104">
        <f t="shared" si="166"/>
        <v>100550.79999999999</v>
      </c>
    </row>
    <row r="340" spans="1:12" ht="42.75" customHeight="1" x14ac:dyDescent="0.2">
      <c r="A340" s="105" t="s">
        <v>422</v>
      </c>
      <c r="B340" s="103" t="s">
        <v>301</v>
      </c>
      <c r="C340" s="103" t="s">
        <v>210</v>
      </c>
      <c r="D340" s="103" t="s">
        <v>125</v>
      </c>
      <c r="E340" s="103" t="s">
        <v>125</v>
      </c>
      <c r="F340" s="103" t="s">
        <v>9</v>
      </c>
      <c r="G340" s="103"/>
      <c r="H340" s="103"/>
      <c r="I340" s="103"/>
      <c r="J340" s="104">
        <f>J341</f>
        <v>98434.9</v>
      </c>
      <c r="K340" s="104">
        <f t="shared" si="166"/>
        <v>95282.099999999991</v>
      </c>
      <c r="L340" s="104">
        <f t="shared" si="166"/>
        <v>100550.79999999999</v>
      </c>
    </row>
    <row r="341" spans="1:12" ht="63.75" customHeight="1" x14ac:dyDescent="0.2">
      <c r="A341" s="105" t="s">
        <v>262</v>
      </c>
      <c r="B341" s="103" t="s">
        <v>301</v>
      </c>
      <c r="C341" s="103" t="s">
        <v>210</v>
      </c>
      <c r="D341" s="103" t="s">
        <v>125</v>
      </c>
      <c r="E341" s="103" t="s">
        <v>125</v>
      </c>
      <c r="F341" s="103" t="s">
        <v>9</v>
      </c>
      <c r="G341" s="103" t="s">
        <v>179</v>
      </c>
      <c r="H341" s="103"/>
      <c r="I341" s="103"/>
      <c r="J341" s="104">
        <f>J342+J345</f>
        <v>98434.9</v>
      </c>
      <c r="K341" s="104">
        <f>K342+K345</f>
        <v>95282.099999999991</v>
      </c>
      <c r="L341" s="104">
        <f>L342+L345</f>
        <v>100550.79999999999</v>
      </c>
    </row>
    <row r="342" spans="1:12" ht="28.5" customHeight="1" x14ac:dyDescent="0.2">
      <c r="A342" s="107" t="s">
        <v>311</v>
      </c>
      <c r="B342" s="103" t="s">
        <v>301</v>
      </c>
      <c r="C342" s="103" t="s">
        <v>210</v>
      </c>
      <c r="D342" s="103" t="s">
        <v>125</v>
      </c>
      <c r="E342" s="103" t="s">
        <v>125</v>
      </c>
      <c r="F342" s="103" t="s">
        <v>9</v>
      </c>
      <c r="G342" s="103" t="s">
        <v>179</v>
      </c>
      <c r="H342" s="103" t="s">
        <v>310</v>
      </c>
      <c r="I342" s="103"/>
      <c r="J342" s="104">
        <f>J343</f>
        <v>6842.5</v>
      </c>
      <c r="K342" s="104">
        <f t="shared" si="166"/>
        <v>7452.9</v>
      </c>
      <c r="L342" s="104">
        <f t="shared" si="166"/>
        <v>7677.9</v>
      </c>
    </row>
    <row r="343" spans="1:12" ht="27" customHeight="1" x14ac:dyDescent="0.2">
      <c r="A343" s="102" t="s">
        <v>231</v>
      </c>
      <c r="B343" s="103" t="s">
        <v>301</v>
      </c>
      <c r="C343" s="103" t="s">
        <v>210</v>
      </c>
      <c r="D343" s="103" t="s">
        <v>125</v>
      </c>
      <c r="E343" s="103" t="s">
        <v>125</v>
      </c>
      <c r="F343" s="103" t="s">
        <v>9</v>
      </c>
      <c r="G343" s="103" t="s">
        <v>179</v>
      </c>
      <c r="H343" s="103" t="s">
        <v>310</v>
      </c>
      <c r="I343" s="103" t="s">
        <v>228</v>
      </c>
      <c r="J343" s="104">
        <f>J344</f>
        <v>6842.5</v>
      </c>
      <c r="K343" s="104">
        <f t="shared" si="166"/>
        <v>7452.9</v>
      </c>
      <c r="L343" s="104">
        <f t="shared" si="166"/>
        <v>7677.9</v>
      </c>
    </row>
    <row r="344" spans="1:12" ht="16.5" customHeight="1" x14ac:dyDescent="0.2">
      <c r="A344" s="102" t="s">
        <v>252</v>
      </c>
      <c r="B344" s="103" t="s">
        <v>301</v>
      </c>
      <c r="C344" s="103" t="s">
        <v>210</v>
      </c>
      <c r="D344" s="103" t="s">
        <v>125</v>
      </c>
      <c r="E344" s="103" t="s">
        <v>125</v>
      </c>
      <c r="F344" s="103" t="s">
        <v>9</v>
      </c>
      <c r="G344" s="103" t="s">
        <v>179</v>
      </c>
      <c r="H344" s="103" t="s">
        <v>310</v>
      </c>
      <c r="I344" s="103" t="s">
        <v>249</v>
      </c>
      <c r="J344" s="104">
        <v>6842.5</v>
      </c>
      <c r="K344" s="104">
        <v>7452.9</v>
      </c>
      <c r="L344" s="104">
        <v>7677.9</v>
      </c>
    </row>
    <row r="345" spans="1:12" ht="166.5" customHeight="1" x14ac:dyDescent="0.2">
      <c r="A345" s="105" t="s">
        <v>313</v>
      </c>
      <c r="B345" s="103" t="s">
        <v>301</v>
      </c>
      <c r="C345" s="103" t="s">
        <v>210</v>
      </c>
      <c r="D345" s="103" t="s">
        <v>125</v>
      </c>
      <c r="E345" s="103" t="s">
        <v>125</v>
      </c>
      <c r="F345" s="103" t="s">
        <v>9</v>
      </c>
      <c r="G345" s="103" t="s">
        <v>179</v>
      </c>
      <c r="H345" s="103" t="s">
        <v>312</v>
      </c>
      <c r="I345" s="103"/>
      <c r="J345" s="104">
        <f>J346</f>
        <v>91592.4</v>
      </c>
      <c r="K345" s="104">
        <f t="shared" ref="K345:L346" si="167">K346</f>
        <v>87829.2</v>
      </c>
      <c r="L345" s="104">
        <f t="shared" si="167"/>
        <v>92872.9</v>
      </c>
    </row>
    <row r="346" spans="1:12" ht="30" customHeight="1" x14ac:dyDescent="0.2">
      <c r="A346" s="102" t="s">
        <v>231</v>
      </c>
      <c r="B346" s="103" t="s">
        <v>301</v>
      </c>
      <c r="C346" s="103" t="s">
        <v>210</v>
      </c>
      <c r="D346" s="103" t="s">
        <v>125</v>
      </c>
      <c r="E346" s="103" t="s">
        <v>125</v>
      </c>
      <c r="F346" s="103" t="s">
        <v>9</v>
      </c>
      <c r="G346" s="103" t="s">
        <v>179</v>
      </c>
      <c r="H346" s="103" t="s">
        <v>312</v>
      </c>
      <c r="I346" s="103" t="s">
        <v>228</v>
      </c>
      <c r="J346" s="104">
        <f>J347</f>
        <v>91592.4</v>
      </c>
      <c r="K346" s="104">
        <f t="shared" si="167"/>
        <v>87829.2</v>
      </c>
      <c r="L346" s="104">
        <f t="shared" si="167"/>
        <v>92872.9</v>
      </c>
    </row>
    <row r="347" spans="1:12" ht="12" customHeight="1" x14ac:dyDescent="0.2">
      <c r="A347" s="102" t="s">
        <v>252</v>
      </c>
      <c r="B347" s="103" t="s">
        <v>301</v>
      </c>
      <c r="C347" s="103" t="s">
        <v>210</v>
      </c>
      <c r="D347" s="103" t="s">
        <v>125</v>
      </c>
      <c r="E347" s="103" t="s">
        <v>125</v>
      </c>
      <c r="F347" s="103" t="s">
        <v>9</v>
      </c>
      <c r="G347" s="103" t="s">
        <v>179</v>
      </c>
      <c r="H347" s="103" t="s">
        <v>312</v>
      </c>
      <c r="I347" s="103" t="s">
        <v>249</v>
      </c>
      <c r="J347" s="104">
        <v>91592.4</v>
      </c>
      <c r="K347" s="104">
        <v>87829.2</v>
      </c>
      <c r="L347" s="104">
        <v>92872.9</v>
      </c>
    </row>
    <row r="348" spans="1:12" x14ac:dyDescent="0.2">
      <c r="A348" s="105" t="s">
        <v>265</v>
      </c>
      <c r="B348" s="103" t="s">
        <v>301</v>
      </c>
      <c r="C348" s="103" t="s">
        <v>210</v>
      </c>
      <c r="D348" s="103" t="s">
        <v>179</v>
      </c>
      <c r="E348" s="103"/>
      <c r="F348" s="103"/>
      <c r="G348" s="103"/>
      <c r="H348" s="103"/>
      <c r="I348" s="103"/>
      <c r="J348" s="104">
        <f>J349+J355</f>
        <v>20709</v>
      </c>
      <c r="K348" s="104">
        <f>K349+K355</f>
        <v>16498.2</v>
      </c>
      <c r="L348" s="104">
        <f>L349+L355</f>
        <v>16861.099999999999</v>
      </c>
    </row>
    <row r="349" spans="1:12" ht="40.5" customHeight="1" x14ac:dyDescent="0.2">
      <c r="A349" s="105" t="s">
        <v>423</v>
      </c>
      <c r="B349" s="103" t="s">
        <v>301</v>
      </c>
      <c r="C349" s="103" t="s">
        <v>210</v>
      </c>
      <c r="D349" s="103" t="s">
        <v>179</v>
      </c>
      <c r="E349" s="103" t="s">
        <v>125</v>
      </c>
      <c r="F349" s="103" t="s">
        <v>162</v>
      </c>
      <c r="G349" s="103"/>
      <c r="H349" s="103"/>
      <c r="I349" s="103"/>
      <c r="J349" s="104">
        <f>J350</f>
        <v>9712</v>
      </c>
      <c r="K349" s="104">
        <f t="shared" ref="K349:L351" si="168">K350</f>
        <v>7707.8</v>
      </c>
      <c r="L349" s="104">
        <f t="shared" si="168"/>
        <v>7707.8</v>
      </c>
    </row>
    <row r="350" spans="1:12" ht="41.25" customHeight="1" x14ac:dyDescent="0.2">
      <c r="A350" s="105" t="s">
        <v>422</v>
      </c>
      <c r="B350" s="103" t="s">
        <v>301</v>
      </c>
      <c r="C350" s="103" t="s">
        <v>210</v>
      </c>
      <c r="D350" s="103" t="s">
        <v>179</v>
      </c>
      <c r="E350" s="103" t="s">
        <v>125</v>
      </c>
      <c r="F350" s="103" t="s">
        <v>9</v>
      </c>
      <c r="G350" s="103"/>
      <c r="H350" s="103"/>
      <c r="I350" s="103"/>
      <c r="J350" s="104">
        <f>J351</f>
        <v>9712</v>
      </c>
      <c r="K350" s="104">
        <f t="shared" si="168"/>
        <v>7707.8</v>
      </c>
      <c r="L350" s="104">
        <f t="shared" si="168"/>
        <v>7707.8</v>
      </c>
    </row>
    <row r="351" spans="1:12" ht="24.75" customHeight="1" x14ac:dyDescent="0.2">
      <c r="A351" s="105" t="s">
        <v>315</v>
      </c>
      <c r="B351" s="103" t="s">
        <v>301</v>
      </c>
      <c r="C351" s="103" t="s">
        <v>210</v>
      </c>
      <c r="D351" s="103" t="s">
        <v>179</v>
      </c>
      <c r="E351" s="103" t="s">
        <v>125</v>
      </c>
      <c r="F351" s="103" t="s">
        <v>9</v>
      </c>
      <c r="G351" s="103" t="s">
        <v>17</v>
      </c>
      <c r="H351" s="103"/>
      <c r="I351" s="103"/>
      <c r="J351" s="104">
        <f>J352</f>
        <v>9712</v>
      </c>
      <c r="K351" s="104">
        <f t="shared" si="168"/>
        <v>7707.8</v>
      </c>
      <c r="L351" s="104">
        <f t="shared" si="168"/>
        <v>7707.8</v>
      </c>
    </row>
    <row r="352" spans="1:12" ht="14.25" customHeight="1" x14ac:dyDescent="0.2">
      <c r="A352" s="107" t="s">
        <v>316</v>
      </c>
      <c r="B352" s="103" t="s">
        <v>301</v>
      </c>
      <c r="C352" s="103" t="s">
        <v>210</v>
      </c>
      <c r="D352" s="103" t="s">
        <v>179</v>
      </c>
      <c r="E352" s="103" t="s">
        <v>125</v>
      </c>
      <c r="F352" s="103" t="s">
        <v>9</v>
      </c>
      <c r="G352" s="103" t="s">
        <v>17</v>
      </c>
      <c r="H352" s="103" t="s">
        <v>314</v>
      </c>
      <c r="I352" s="103"/>
      <c r="J352" s="104">
        <f>J353</f>
        <v>9712</v>
      </c>
      <c r="K352" s="104">
        <f t="shared" ref="K352:L353" si="169">K353</f>
        <v>7707.8</v>
      </c>
      <c r="L352" s="104">
        <f t="shared" si="169"/>
        <v>7707.8</v>
      </c>
    </row>
    <row r="353" spans="1:12" ht="27" customHeight="1" x14ac:dyDescent="0.2">
      <c r="A353" s="102" t="s">
        <v>231</v>
      </c>
      <c r="B353" s="103" t="s">
        <v>301</v>
      </c>
      <c r="C353" s="103" t="s">
        <v>210</v>
      </c>
      <c r="D353" s="103" t="s">
        <v>179</v>
      </c>
      <c r="E353" s="103" t="s">
        <v>125</v>
      </c>
      <c r="F353" s="103" t="s">
        <v>9</v>
      </c>
      <c r="G353" s="103" t="s">
        <v>17</v>
      </c>
      <c r="H353" s="103" t="s">
        <v>314</v>
      </c>
      <c r="I353" s="103" t="s">
        <v>228</v>
      </c>
      <c r="J353" s="104">
        <f>J354</f>
        <v>9712</v>
      </c>
      <c r="K353" s="104">
        <f t="shared" si="169"/>
        <v>7707.8</v>
      </c>
      <c r="L353" s="104">
        <f t="shared" si="169"/>
        <v>7707.8</v>
      </c>
    </row>
    <row r="354" spans="1:12" x14ac:dyDescent="0.2">
      <c r="A354" s="102" t="s">
        <v>252</v>
      </c>
      <c r="B354" s="103" t="s">
        <v>301</v>
      </c>
      <c r="C354" s="103" t="s">
        <v>210</v>
      </c>
      <c r="D354" s="103" t="s">
        <v>179</v>
      </c>
      <c r="E354" s="103" t="s">
        <v>125</v>
      </c>
      <c r="F354" s="103" t="s">
        <v>9</v>
      </c>
      <c r="G354" s="103" t="s">
        <v>17</v>
      </c>
      <c r="H354" s="103" t="s">
        <v>314</v>
      </c>
      <c r="I354" s="103" t="s">
        <v>249</v>
      </c>
      <c r="J354" s="104">
        <v>9712</v>
      </c>
      <c r="K354" s="104">
        <f>7015.3+692.5</f>
        <v>7707.8</v>
      </c>
      <c r="L354" s="104">
        <f>7015.3+692.5</f>
        <v>7707.8</v>
      </c>
    </row>
    <row r="355" spans="1:12" ht="41.25" customHeight="1" x14ac:dyDescent="0.2">
      <c r="A355" s="105" t="s">
        <v>424</v>
      </c>
      <c r="B355" s="103" t="s">
        <v>301</v>
      </c>
      <c r="C355" s="103" t="s">
        <v>210</v>
      </c>
      <c r="D355" s="103" t="s">
        <v>179</v>
      </c>
      <c r="E355" s="103" t="s">
        <v>168</v>
      </c>
      <c r="F355" s="103" t="s">
        <v>162</v>
      </c>
      <c r="G355" s="103"/>
      <c r="H355" s="103"/>
      <c r="I355" s="103"/>
      <c r="J355" s="104">
        <f t="shared" ref="J355:J359" si="170">J356</f>
        <v>10997</v>
      </c>
      <c r="K355" s="104">
        <f t="shared" ref="K355:L359" si="171">K356</f>
        <v>8790.4</v>
      </c>
      <c r="L355" s="104">
        <f t="shared" si="171"/>
        <v>9153.2999999999993</v>
      </c>
    </row>
    <row r="356" spans="1:12" x14ac:dyDescent="0.2">
      <c r="A356" s="105" t="s">
        <v>267</v>
      </c>
      <c r="B356" s="103" t="s">
        <v>301</v>
      </c>
      <c r="C356" s="103" t="s">
        <v>210</v>
      </c>
      <c r="D356" s="103" t="s">
        <v>179</v>
      </c>
      <c r="E356" s="103" t="s">
        <v>168</v>
      </c>
      <c r="F356" s="103" t="s">
        <v>8</v>
      </c>
      <c r="G356" s="103"/>
      <c r="H356" s="103"/>
      <c r="I356" s="103"/>
      <c r="J356" s="104">
        <f t="shared" si="170"/>
        <v>10997</v>
      </c>
      <c r="K356" s="104">
        <f t="shared" si="171"/>
        <v>8790.4</v>
      </c>
      <c r="L356" s="104">
        <f t="shared" si="171"/>
        <v>9153.2999999999993</v>
      </c>
    </row>
    <row r="357" spans="1:12" ht="25.5" x14ac:dyDescent="0.2">
      <c r="A357" s="105" t="s">
        <v>268</v>
      </c>
      <c r="B357" s="103" t="s">
        <v>301</v>
      </c>
      <c r="C357" s="103" t="s">
        <v>210</v>
      </c>
      <c r="D357" s="103" t="s">
        <v>179</v>
      </c>
      <c r="E357" s="103" t="s">
        <v>168</v>
      </c>
      <c r="F357" s="103" t="s">
        <v>8</v>
      </c>
      <c r="G357" s="103" t="s">
        <v>168</v>
      </c>
      <c r="H357" s="103"/>
      <c r="I357" s="103"/>
      <c r="J357" s="104">
        <f t="shared" si="170"/>
        <v>10997</v>
      </c>
      <c r="K357" s="104">
        <f t="shared" ref="K357:L358" si="172">K358</f>
        <v>8790.4</v>
      </c>
      <c r="L357" s="104">
        <f t="shared" si="172"/>
        <v>9153.2999999999993</v>
      </c>
    </row>
    <row r="358" spans="1:12" ht="15" customHeight="1" x14ac:dyDescent="0.2">
      <c r="A358" s="107" t="s">
        <v>316</v>
      </c>
      <c r="B358" s="103" t="s">
        <v>301</v>
      </c>
      <c r="C358" s="103" t="s">
        <v>210</v>
      </c>
      <c r="D358" s="103" t="s">
        <v>179</v>
      </c>
      <c r="E358" s="103" t="s">
        <v>168</v>
      </c>
      <c r="F358" s="103" t="s">
        <v>8</v>
      </c>
      <c r="G358" s="103" t="s">
        <v>168</v>
      </c>
      <c r="H358" s="103" t="s">
        <v>314</v>
      </c>
      <c r="I358" s="103"/>
      <c r="J358" s="104">
        <f>J359</f>
        <v>10997</v>
      </c>
      <c r="K358" s="104">
        <f t="shared" si="172"/>
        <v>8790.4</v>
      </c>
      <c r="L358" s="104">
        <f t="shared" si="172"/>
        <v>9153.2999999999993</v>
      </c>
    </row>
    <row r="359" spans="1:12" ht="27.75" customHeight="1" x14ac:dyDescent="0.2">
      <c r="A359" s="102" t="s">
        <v>231</v>
      </c>
      <c r="B359" s="103" t="s">
        <v>301</v>
      </c>
      <c r="C359" s="103" t="s">
        <v>210</v>
      </c>
      <c r="D359" s="103" t="s">
        <v>179</v>
      </c>
      <c r="E359" s="103" t="s">
        <v>168</v>
      </c>
      <c r="F359" s="103" t="s">
        <v>8</v>
      </c>
      <c r="G359" s="103" t="s">
        <v>168</v>
      </c>
      <c r="H359" s="103" t="s">
        <v>314</v>
      </c>
      <c r="I359" s="103" t="s">
        <v>228</v>
      </c>
      <c r="J359" s="104">
        <f t="shared" si="170"/>
        <v>10997</v>
      </c>
      <c r="K359" s="104">
        <f t="shared" si="171"/>
        <v>8790.4</v>
      </c>
      <c r="L359" s="104">
        <f t="shared" si="171"/>
        <v>9153.2999999999993</v>
      </c>
    </row>
    <row r="360" spans="1:12" x14ac:dyDescent="0.2">
      <c r="A360" s="102" t="s">
        <v>252</v>
      </c>
      <c r="B360" s="103" t="s">
        <v>301</v>
      </c>
      <c r="C360" s="103" t="s">
        <v>210</v>
      </c>
      <c r="D360" s="103" t="s">
        <v>179</v>
      </c>
      <c r="E360" s="103" t="s">
        <v>168</v>
      </c>
      <c r="F360" s="103" t="s">
        <v>8</v>
      </c>
      <c r="G360" s="103" t="s">
        <v>168</v>
      </c>
      <c r="H360" s="103" t="s">
        <v>314</v>
      </c>
      <c r="I360" s="103" t="s">
        <v>249</v>
      </c>
      <c r="J360" s="104">
        <v>10997</v>
      </c>
      <c r="K360" s="104">
        <v>8790.4</v>
      </c>
      <c r="L360" s="104">
        <v>9153.2999999999993</v>
      </c>
    </row>
    <row r="361" spans="1:12" x14ac:dyDescent="0.2">
      <c r="A361" s="105" t="s">
        <v>269</v>
      </c>
      <c r="B361" s="103" t="s">
        <v>301</v>
      </c>
      <c r="C361" s="103" t="s">
        <v>210</v>
      </c>
      <c r="D361" s="103" t="s">
        <v>200</v>
      </c>
      <c r="E361" s="103"/>
      <c r="F361" s="103"/>
      <c r="G361" s="103"/>
      <c r="H361" s="103"/>
      <c r="I361" s="103"/>
      <c r="J361" s="104">
        <f t="shared" ref="J361:L366" si="173">J362</f>
        <v>1016.7</v>
      </c>
      <c r="K361" s="104">
        <f t="shared" ref="K361:L361" si="174">K362</f>
        <v>1016.7</v>
      </c>
      <c r="L361" s="104">
        <f t="shared" si="174"/>
        <v>1016.7</v>
      </c>
    </row>
    <row r="362" spans="1:12" ht="38.25" customHeight="1" x14ac:dyDescent="0.2">
      <c r="A362" s="105" t="s">
        <v>423</v>
      </c>
      <c r="B362" s="103" t="s">
        <v>301</v>
      </c>
      <c r="C362" s="103" t="s">
        <v>210</v>
      </c>
      <c r="D362" s="103" t="s">
        <v>200</v>
      </c>
      <c r="E362" s="103" t="s">
        <v>125</v>
      </c>
      <c r="F362" s="103" t="s">
        <v>162</v>
      </c>
      <c r="G362" s="103"/>
      <c r="H362" s="103"/>
      <c r="I362" s="103"/>
      <c r="J362" s="104">
        <f t="shared" si="173"/>
        <v>1016.7</v>
      </c>
      <c r="K362" s="104">
        <f t="shared" ref="K362:K363" si="175">K363</f>
        <v>1016.7</v>
      </c>
      <c r="L362" s="104">
        <f t="shared" ref="L362:L363" si="176">L363</f>
        <v>1016.7</v>
      </c>
    </row>
    <row r="363" spans="1:12" ht="38.25" customHeight="1" x14ac:dyDescent="0.2">
      <c r="A363" s="105" t="s">
        <v>422</v>
      </c>
      <c r="B363" s="103" t="s">
        <v>301</v>
      </c>
      <c r="C363" s="103" t="s">
        <v>210</v>
      </c>
      <c r="D363" s="103" t="s">
        <v>200</v>
      </c>
      <c r="E363" s="103" t="s">
        <v>125</v>
      </c>
      <c r="F363" s="103" t="s">
        <v>9</v>
      </c>
      <c r="G363" s="103"/>
      <c r="H363" s="103"/>
      <c r="I363" s="103"/>
      <c r="J363" s="104">
        <f t="shared" si="173"/>
        <v>1016.7</v>
      </c>
      <c r="K363" s="104">
        <f t="shared" si="175"/>
        <v>1016.7</v>
      </c>
      <c r="L363" s="104">
        <f t="shared" si="176"/>
        <v>1016.7</v>
      </c>
    </row>
    <row r="364" spans="1:12" ht="25.5" customHeight="1" x14ac:dyDescent="0.2">
      <c r="A364" s="105" t="s">
        <v>318</v>
      </c>
      <c r="B364" s="103" t="s">
        <v>301</v>
      </c>
      <c r="C364" s="103" t="s">
        <v>210</v>
      </c>
      <c r="D364" s="103" t="s">
        <v>200</v>
      </c>
      <c r="E364" s="103" t="s">
        <v>125</v>
      </c>
      <c r="F364" s="103" t="s">
        <v>9</v>
      </c>
      <c r="G364" s="103" t="s">
        <v>20</v>
      </c>
      <c r="H364" s="103"/>
      <c r="I364" s="103"/>
      <c r="J364" s="104">
        <f t="shared" si="173"/>
        <v>1016.7</v>
      </c>
      <c r="K364" s="104">
        <f t="shared" ref="K364:L364" si="177">K365</f>
        <v>1016.7</v>
      </c>
      <c r="L364" s="104">
        <f t="shared" si="177"/>
        <v>1016.7</v>
      </c>
    </row>
    <row r="365" spans="1:12" ht="53.25" customHeight="1" x14ac:dyDescent="0.2">
      <c r="A365" s="107" t="s">
        <v>319</v>
      </c>
      <c r="B365" s="103" t="s">
        <v>301</v>
      </c>
      <c r="C365" s="103" t="s">
        <v>210</v>
      </c>
      <c r="D365" s="103" t="s">
        <v>200</v>
      </c>
      <c r="E365" s="103" t="s">
        <v>125</v>
      </c>
      <c r="F365" s="103" t="s">
        <v>9</v>
      </c>
      <c r="G365" s="103" t="s">
        <v>20</v>
      </c>
      <c r="H365" s="103" t="s">
        <v>317</v>
      </c>
      <c r="I365" s="103"/>
      <c r="J365" s="104">
        <f t="shared" si="173"/>
        <v>1016.7</v>
      </c>
      <c r="K365" s="104">
        <f t="shared" ref="K365:L365" si="178">K366</f>
        <v>1016.7</v>
      </c>
      <c r="L365" s="104">
        <f t="shared" si="178"/>
        <v>1016.7</v>
      </c>
    </row>
    <row r="366" spans="1:12" ht="30" customHeight="1" x14ac:dyDescent="0.2">
      <c r="A366" s="102" t="s">
        <v>231</v>
      </c>
      <c r="B366" s="103" t="s">
        <v>301</v>
      </c>
      <c r="C366" s="103" t="s">
        <v>210</v>
      </c>
      <c r="D366" s="103" t="s">
        <v>200</v>
      </c>
      <c r="E366" s="103" t="s">
        <v>125</v>
      </c>
      <c r="F366" s="103" t="s">
        <v>9</v>
      </c>
      <c r="G366" s="103" t="s">
        <v>20</v>
      </c>
      <c r="H366" s="103" t="s">
        <v>317</v>
      </c>
      <c r="I366" s="103" t="s">
        <v>228</v>
      </c>
      <c r="J366" s="104">
        <f t="shared" si="173"/>
        <v>1016.7</v>
      </c>
      <c r="K366" s="104">
        <f t="shared" si="173"/>
        <v>1016.7</v>
      </c>
      <c r="L366" s="104">
        <f t="shared" si="173"/>
        <v>1016.7</v>
      </c>
    </row>
    <row r="367" spans="1:12" ht="12" customHeight="1" x14ac:dyDescent="0.2">
      <c r="A367" s="102" t="s">
        <v>252</v>
      </c>
      <c r="B367" s="103" t="s">
        <v>301</v>
      </c>
      <c r="C367" s="103" t="s">
        <v>210</v>
      </c>
      <c r="D367" s="103" t="s">
        <v>200</v>
      </c>
      <c r="E367" s="103" t="s">
        <v>125</v>
      </c>
      <c r="F367" s="103" t="s">
        <v>9</v>
      </c>
      <c r="G367" s="103" t="s">
        <v>20</v>
      </c>
      <c r="H367" s="103" t="s">
        <v>317</v>
      </c>
      <c r="I367" s="103" t="s">
        <v>249</v>
      </c>
      <c r="J367" s="104">
        <v>1016.7</v>
      </c>
      <c r="K367" s="104">
        <v>1016.7</v>
      </c>
      <c r="L367" s="104">
        <v>1016.7</v>
      </c>
    </row>
    <row r="368" spans="1:12" x14ac:dyDescent="0.2">
      <c r="A368" s="105" t="s">
        <v>273</v>
      </c>
      <c r="B368" s="103" t="s">
        <v>301</v>
      </c>
      <c r="C368" s="103" t="s">
        <v>272</v>
      </c>
      <c r="D368" s="103"/>
      <c r="E368" s="103"/>
      <c r="F368" s="103"/>
      <c r="G368" s="103"/>
      <c r="H368" s="103"/>
      <c r="I368" s="103"/>
      <c r="J368" s="104">
        <f>J369</f>
        <v>31867.699999999997</v>
      </c>
      <c r="K368" s="104">
        <f t="shared" ref="K368:L368" si="179">K369</f>
        <v>26975.300000000003</v>
      </c>
      <c r="L368" s="104">
        <f t="shared" si="179"/>
        <v>29873.1</v>
      </c>
    </row>
    <row r="369" spans="1:12" x14ac:dyDescent="0.2">
      <c r="A369" s="105" t="s">
        <v>321</v>
      </c>
      <c r="B369" s="103" t="s">
        <v>301</v>
      </c>
      <c r="C369" s="103" t="s">
        <v>272</v>
      </c>
      <c r="D369" s="103" t="s">
        <v>122</v>
      </c>
      <c r="E369" s="103"/>
      <c r="F369" s="103"/>
      <c r="G369" s="103"/>
      <c r="H369" s="103"/>
      <c r="I369" s="103"/>
      <c r="J369" s="104">
        <f>J370</f>
        <v>31867.699999999997</v>
      </c>
      <c r="K369" s="104">
        <f t="shared" ref="K369:L374" si="180">K370</f>
        <v>26975.300000000003</v>
      </c>
      <c r="L369" s="104">
        <f t="shared" si="180"/>
        <v>29873.1</v>
      </c>
    </row>
    <row r="370" spans="1:12" ht="37.5" customHeight="1" x14ac:dyDescent="0.2">
      <c r="A370" s="105" t="s">
        <v>266</v>
      </c>
      <c r="B370" s="103" t="s">
        <v>301</v>
      </c>
      <c r="C370" s="103" t="s">
        <v>272</v>
      </c>
      <c r="D370" s="103" t="s">
        <v>122</v>
      </c>
      <c r="E370" s="103" t="s">
        <v>168</v>
      </c>
      <c r="F370" s="103" t="s">
        <v>162</v>
      </c>
      <c r="G370" s="103"/>
      <c r="H370" s="103"/>
      <c r="I370" s="103"/>
      <c r="J370" s="104">
        <f>J371</f>
        <v>31867.699999999997</v>
      </c>
      <c r="K370" s="104">
        <f t="shared" si="180"/>
        <v>26975.300000000003</v>
      </c>
      <c r="L370" s="104">
        <f t="shared" si="180"/>
        <v>29873.1</v>
      </c>
    </row>
    <row r="371" spans="1:12" x14ac:dyDescent="0.2">
      <c r="A371" s="105" t="s">
        <v>267</v>
      </c>
      <c r="B371" s="103" t="s">
        <v>301</v>
      </c>
      <c r="C371" s="103" t="s">
        <v>272</v>
      </c>
      <c r="D371" s="103" t="s">
        <v>122</v>
      </c>
      <c r="E371" s="103" t="s">
        <v>168</v>
      </c>
      <c r="F371" s="103" t="s">
        <v>8</v>
      </c>
      <c r="G371" s="103"/>
      <c r="H371" s="103"/>
      <c r="I371" s="103"/>
      <c r="J371" s="104">
        <f>J372+J376</f>
        <v>31867.699999999997</v>
      </c>
      <c r="K371" s="104">
        <f>K372+K376</f>
        <v>26975.300000000003</v>
      </c>
      <c r="L371" s="104">
        <f>L372+L376</f>
        <v>29873.1</v>
      </c>
    </row>
    <row r="372" spans="1:12" ht="48.75" customHeight="1" x14ac:dyDescent="0.2">
      <c r="A372" s="105" t="s">
        <v>322</v>
      </c>
      <c r="B372" s="103" t="s">
        <v>301</v>
      </c>
      <c r="C372" s="103" t="s">
        <v>272</v>
      </c>
      <c r="D372" s="103" t="s">
        <v>122</v>
      </c>
      <c r="E372" s="103" t="s">
        <v>168</v>
      </c>
      <c r="F372" s="103" t="s">
        <v>8</v>
      </c>
      <c r="G372" s="103" t="s">
        <v>179</v>
      </c>
      <c r="H372" s="103"/>
      <c r="I372" s="103"/>
      <c r="J372" s="104">
        <f>J373</f>
        <v>20239.599999999999</v>
      </c>
      <c r="K372" s="104">
        <f t="shared" si="180"/>
        <v>15347.2</v>
      </c>
      <c r="L372" s="104">
        <f t="shared" si="180"/>
        <v>17400.2</v>
      </c>
    </row>
    <row r="373" spans="1:12" ht="24.75" customHeight="1" x14ac:dyDescent="0.2">
      <c r="A373" s="105" t="s">
        <v>323</v>
      </c>
      <c r="B373" s="103" t="s">
        <v>301</v>
      </c>
      <c r="C373" s="103" t="s">
        <v>272</v>
      </c>
      <c r="D373" s="103" t="s">
        <v>122</v>
      </c>
      <c r="E373" s="103" t="s">
        <v>168</v>
      </c>
      <c r="F373" s="103" t="s">
        <v>8</v>
      </c>
      <c r="G373" s="103" t="s">
        <v>179</v>
      </c>
      <c r="H373" s="103" t="s">
        <v>320</v>
      </c>
      <c r="I373" s="103"/>
      <c r="J373" s="104">
        <f>J374</f>
        <v>20239.599999999999</v>
      </c>
      <c r="K373" s="104">
        <f t="shared" si="180"/>
        <v>15347.2</v>
      </c>
      <c r="L373" s="104">
        <f t="shared" si="180"/>
        <v>17400.2</v>
      </c>
    </row>
    <row r="374" spans="1:12" ht="27.75" customHeight="1" x14ac:dyDescent="0.2">
      <c r="A374" s="102" t="s">
        <v>231</v>
      </c>
      <c r="B374" s="103" t="s">
        <v>301</v>
      </c>
      <c r="C374" s="103" t="s">
        <v>272</v>
      </c>
      <c r="D374" s="103" t="s">
        <v>122</v>
      </c>
      <c r="E374" s="103" t="s">
        <v>168</v>
      </c>
      <c r="F374" s="103" t="s">
        <v>8</v>
      </c>
      <c r="G374" s="103" t="s">
        <v>179</v>
      </c>
      <c r="H374" s="103" t="s">
        <v>320</v>
      </c>
      <c r="I374" s="103" t="s">
        <v>228</v>
      </c>
      <c r="J374" s="104">
        <f>J375</f>
        <v>20239.599999999999</v>
      </c>
      <c r="K374" s="104">
        <f t="shared" si="180"/>
        <v>15347.2</v>
      </c>
      <c r="L374" s="104">
        <f t="shared" si="180"/>
        <v>17400.2</v>
      </c>
    </row>
    <row r="375" spans="1:12" x14ac:dyDescent="0.2">
      <c r="A375" s="102" t="s">
        <v>252</v>
      </c>
      <c r="B375" s="103" t="s">
        <v>301</v>
      </c>
      <c r="C375" s="103" t="s">
        <v>272</v>
      </c>
      <c r="D375" s="103" t="s">
        <v>122</v>
      </c>
      <c r="E375" s="103" t="s">
        <v>168</v>
      </c>
      <c r="F375" s="103" t="s">
        <v>8</v>
      </c>
      <c r="G375" s="103" t="s">
        <v>179</v>
      </c>
      <c r="H375" s="103" t="s">
        <v>320</v>
      </c>
      <c r="I375" s="103" t="s">
        <v>249</v>
      </c>
      <c r="J375" s="104">
        <v>20239.599999999999</v>
      </c>
      <c r="K375" s="104">
        <v>15347.2</v>
      </c>
      <c r="L375" s="104">
        <v>17400.2</v>
      </c>
    </row>
    <row r="376" spans="1:12" ht="15" customHeight="1" x14ac:dyDescent="0.2">
      <c r="A376" s="105" t="s">
        <v>325</v>
      </c>
      <c r="B376" s="103" t="s">
        <v>301</v>
      </c>
      <c r="C376" s="103" t="s">
        <v>272</v>
      </c>
      <c r="D376" s="103" t="s">
        <v>122</v>
      </c>
      <c r="E376" s="103" t="s">
        <v>168</v>
      </c>
      <c r="F376" s="103" t="s">
        <v>8</v>
      </c>
      <c r="G376" s="103" t="s">
        <v>133</v>
      </c>
      <c r="H376" s="103"/>
      <c r="I376" s="103"/>
      <c r="J376" s="104">
        <f>J377</f>
        <v>11628.1</v>
      </c>
      <c r="K376" s="104">
        <f t="shared" ref="K376:L378" si="181">K377</f>
        <v>11628.1</v>
      </c>
      <c r="L376" s="104">
        <f t="shared" si="181"/>
        <v>12472.9</v>
      </c>
    </row>
    <row r="377" spans="1:12" x14ac:dyDescent="0.2">
      <c r="A377" s="105" t="s">
        <v>326</v>
      </c>
      <c r="B377" s="103" t="s">
        <v>301</v>
      </c>
      <c r="C377" s="103" t="s">
        <v>272</v>
      </c>
      <c r="D377" s="103" t="s">
        <v>122</v>
      </c>
      <c r="E377" s="103" t="s">
        <v>168</v>
      </c>
      <c r="F377" s="103" t="s">
        <v>8</v>
      </c>
      <c r="G377" s="103" t="s">
        <v>133</v>
      </c>
      <c r="H377" s="103" t="s">
        <v>324</v>
      </c>
      <c r="I377" s="103"/>
      <c r="J377" s="104">
        <f>J378</f>
        <v>11628.1</v>
      </c>
      <c r="K377" s="104">
        <f t="shared" si="181"/>
        <v>11628.1</v>
      </c>
      <c r="L377" s="104">
        <f t="shared" si="181"/>
        <v>12472.9</v>
      </c>
    </row>
    <row r="378" spans="1:12" ht="31.5" customHeight="1" x14ac:dyDescent="0.2">
      <c r="A378" s="102" t="s">
        <v>231</v>
      </c>
      <c r="B378" s="103" t="s">
        <v>301</v>
      </c>
      <c r="C378" s="103" t="s">
        <v>272</v>
      </c>
      <c r="D378" s="103" t="s">
        <v>122</v>
      </c>
      <c r="E378" s="103" t="s">
        <v>168</v>
      </c>
      <c r="F378" s="103" t="s">
        <v>8</v>
      </c>
      <c r="G378" s="103" t="s">
        <v>133</v>
      </c>
      <c r="H378" s="103" t="s">
        <v>324</v>
      </c>
      <c r="I378" s="103" t="s">
        <v>228</v>
      </c>
      <c r="J378" s="104">
        <f>J379</f>
        <v>11628.1</v>
      </c>
      <c r="K378" s="104">
        <f t="shared" si="181"/>
        <v>11628.1</v>
      </c>
      <c r="L378" s="104">
        <f t="shared" si="181"/>
        <v>12472.9</v>
      </c>
    </row>
    <row r="379" spans="1:12" x14ac:dyDescent="0.2">
      <c r="A379" s="102" t="s">
        <v>252</v>
      </c>
      <c r="B379" s="103" t="s">
        <v>301</v>
      </c>
      <c r="C379" s="103" t="s">
        <v>272</v>
      </c>
      <c r="D379" s="103" t="s">
        <v>122</v>
      </c>
      <c r="E379" s="103" t="s">
        <v>168</v>
      </c>
      <c r="F379" s="103" t="s">
        <v>8</v>
      </c>
      <c r="G379" s="103" t="s">
        <v>133</v>
      </c>
      <c r="H379" s="103" t="s">
        <v>324</v>
      </c>
      <c r="I379" s="103" t="s">
        <v>249</v>
      </c>
      <c r="J379" s="104">
        <v>11628.1</v>
      </c>
      <c r="K379" s="104">
        <v>11628.1</v>
      </c>
      <c r="L379" s="104">
        <v>12472.9</v>
      </c>
    </row>
    <row r="380" spans="1:12" ht="12" customHeight="1" x14ac:dyDescent="0.2">
      <c r="A380" s="105" t="s">
        <v>216</v>
      </c>
      <c r="B380" s="103" t="s">
        <v>301</v>
      </c>
      <c r="C380" s="103" t="s">
        <v>17</v>
      </c>
      <c r="D380" s="103"/>
      <c r="E380" s="103"/>
      <c r="F380" s="103"/>
      <c r="G380" s="103"/>
      <c r="H380" s="103"/>
      <c r="I380" s="103"/>
      <c r="J380" s="104">
        <f>J381</f>
        <v>2770.3</v>
      </c>
      <c r="K380" s="104">
        <f t="shared" ref="K380:L380" si="182">K381</f>
        <v>2838.6</v>
      </c>
      <c r="L380" s="104">
        <f t="shared" si="182"/>
        <v>2838.6</v>
      </c>
    </row>
    <row r="381" spans="1:12" x14ac:dyDescent="0.2">
      <c r="A381" s="105" t="s">
        <v>222</v>
      </c>
      <c r="B381" s="103" t="s">
        <v>301</v>
      </c>
      <c r="C381" s="103" t="s">
        <v>17</v>
      </c>
      <c r="D381" s="103" t="s">
        <v>133</v>
      </c>
      <c r="E381" s="103"/>
      <c r="F381" s="103"/>
      <c r="G381" s="103"/>
      <c r="H381" s="103"/>
      <c r="I381" s="103"/>
      <c r="J381" s="104">
        <f t="shared" ref="J381:J385" si="183">J382</f>
        <v>2770.3</v>
      </c>
      <c r="K381" s="104">
        <f t="shared" ref="K381:K385" si="184">K382</f>
        <v>2838.6</v>
      </c>
      <c r="L381" s="104">
        <f t="shared" ref="L381:L385" si="185">L382</f>
        <v>2838.6</v>
      </c>
    </row>
    <row r="382" spans="1:12" ht="39.75" customHeight="1" x14ac:dyDescent="0.2">
      <c r="A382" s="105" t="s">
        <v>423</v>
      </c>
      <c r="B382" s="103" t="s">
        <v>301</v>
      </c>
      <c r="C382" s="103" t="s">
        <v>17</v>
      </c>
      <c r="D382" s="103" t="s">
        <v>133</v>
      </c>
      <c r="E382" s="103" t="s">
        <v>125</v>
      </c>
      <c r="F382" s="103" t="s">
        <v>162</v>
      </c>
      <c r="G382" s="103"/>
      <c r="H382" s="103"/>
      <c r="I382" s="103"/>
      <c r="J382" s="104">
        <f t="shared" si="183"/>
        <v>2770.3</v>
      </c>
      <c r="K382" s="104">
        <f t="shared" si="184"/>
        <v>2838.6</v>
      </c>
      <c r="L382" s="104">
        <f t="shared" si="185"/>
        <v>2838.6</v>
      </c>
    </row>
    <row r="383" spans="1:12" ht="35.25" customHeight="1" x14ac:dyDescent="0.2">
      <c r="A383" s="105" t="s">
        <v>422</v>
      </c>
      <c r="B383" s="103" t="s">
        <v>301</v>
      </c>
      <c r="C383" s="103" t="s">
        <v>17</v>
      </c>
      <c r="D383" s="103" t="s">
        <v>133</v>
      </c>
      <c r="E383" s="103" t="s">
        <v>125</v>
      </c>
      <c r="F383" s="103" t="s">
        <v>9</v>
      </c>
      <c r="G383" s="103"/>
      <c r="H383" s="103"/>
      <c r="I383" s="103"/>
      <c r="J383" s="104">
        <f t="shared" si="183"/>
        <v>2770.3</v>
      </c>
      <c r="K383" s="104">
        <f t="shared" si="184"/>
        <v>2838.6</v>
      </c>
      <c r="L383" s="104">
        <f t="shared" si="185"/>
        <v>2838.6</v>
      </c>
    </row>
    <row r="384" spans="1:12" ht="66" customHeight="1" x14ac:dyDescent="0.2">
      <c r="A384" s="105" t="s">
        <v>262</v>
      </c>
      <c r="B384" s="103" t="s">
        <v>301</v>
      </c>
      <c r="C384" s="103" t="s">
        <v>17</v>
      </c>
      <c r="D384" s="103" t="s">
        <v>133</v>
      </c>
      <c r="E384" s="103" t="s">
        <v>125</v>
      </c>
      <c r="F384" s="103" t="s">
        <v>9</v>
      </c>
      <c r="G384" s="103" t="s">
        <v>179</v>
      </c>
      <c r="H384" s="103"/>
      <c r="I384" s="103"/>
      <c r="J384" s="104">
        <f t="shared" si="183"/>
        <v>2770.3</v>
      </c>
      <c r="K384" s="104">
        <f t="shared" si="184"/>
        <v>2838.6</v>
      </c>
      <c r="L384" s="104">
        <f t="shared" si="185"/>
        <v>2838.6</v>
      </c>
    </row>
    <row r="385" spans="1:13" ht="216" customHeight="1" x14ac:dyDescent="0.2">
      <c r="A385" s="105" t="s">
        <v>328</v>
      </c>
      <c r="B385" s="103" t="s">
        <v>301</v>
      </c>
      <c r="C385" s="103" t="s">
        <v>17</v>
      </c>
      <c r="D385" s="103" t="s">
        <v>133</v>
      </c>
      <c r="E385" s="103" t="s">
        <v>125</v>
      </c>
      <c r="F385" s="103" t="s">
        <v>9</v>
      </c>
      <c r="G385" s="103" t="s">
        <v>179</v>
      </c>
      <c r="H385" s="103" t="s">
        <v>327</v>
      </c>
      <c r="I385" s="103"/>
      <c r="J385" s="104">
        <f t="shared" si="183"/>
        <v>2770.3</v>
      </c>
      <c r="K385" s="104">
        <f t="shared" si="184"/>
        <v>2838.6</v>
      </c>
      <c r="L385" s="104">
        <f t="shared" si="185"/>
        <v>2838.6</v>
      </c>
    </row>
    <row r="386" spans="1:13" ht="15" customHeight="1" x14ac:dyDescent="0.2">
      <c r="A386" s="102" t="s">
        <v>194</v>
      </c>
      <c r="B386" s="103" t="s">
        <v>301</v>
      </c>
      <c r="C386" s="103" t="s">
        <v>17</v>
      </c>
      <c r="D386" s="103" t="s">
        <v>133</v>
      </c>
      <c r="E386" s="103" t="s">
        <v>125</v>
      </c>
      <c r="F386" s="103" t="s">
        <v>9</v>
      </c>
      <c r="G386" s="103" t="s">
        <v>179</v>
      </c>
      <c r="H386" s="103" t="s">
        <v>327</v>
      </c>
      <c r="I386" s="103" t="s">
        <v>186</v>
      </c>
      <c r="J386" s="104">
        <f>J387+J388</f>
        <v>2770.3</v>
      </c>
      <c r="K386" s="104">
        <f>K387+K388</f>
        <v>2838.6</v>
      </c>
      <c r="L386" s="104">
        <f>L387+L388</f>
        <v>2838.6</v>
      </c>
    </row>
    <row r="387" spans="1:13" ht="24.75" customHeight="1" x14ac:dyDescent="0.2">
      <c r="A387" s="111" t="s">
        <v>221</v>
      </c>
      <c r="B387" s="238" t="s">
        <v>301</v>
      </c>
      <c r="C387" s="238" t="s">
        <v>17</v>
      </c>
      <c r="D387" s="238" t="s">
        <v>133</v>
      </c>
      <c r="E387" s="238" t="s">
        <v>125</v>
      </c>
      <c r="F387" s="238" t="s">
        <v>9</v>
      </c>
      <c r="G387" s="238" t="s">
        <v>179</v>
      </c>
      <c r="H387" s="238" t="s">
        <v>327</v>
      </c>
      <c r="I387" s="238" t="s">
        <v>143</v>
      </c>
      <c r="J387" s="239">
        <v>1580</v>
      </c>
      <c r="K387" s="239">
        <v>1682</v>
      </c>
      <c r="L387" s="239">
        <v>1682</v>
      </c>
    </row>
    <row r="388" spans="1:13" s="252" customFormat="1" ht="24.75" customHeight="1" x14ac:dyDescent="0.2">
      <c r="A388" s="111" t="s">
        <v>282</v>
      </c>
      <c r="B388" s="238" t="s">
        <v>301</v>
      </c>
      <c r="C388" s="238" t="s">
        <v>17</v>
      </c>
      <c r="D388" s="238" t="s">
        <v>133</v>
      </c>
      <c r="E388" s="238" t="s">
        <v>125</v>
      </c>
      <c r="F388" s="238" t="s">
        <v>9</v>
      </c>
      <c r="G388" s="238" t="s">
        <v>179</v>
      </c>
      <c r="H388" s="238" t="s">
        <v>327</v>
      </c>
      <c r="I388" s="238" t="s">
        <v>279</v>
      </c>
      <c r="J388" s="239">
        <v>1190.3</v>
      </c>
      <c r="K388" s="239">
        <v>1156.5999999999999</v>
      </c>
      <c r="L388" s="239">
        <v>1156.5999999999999</v>
      </c>
      <c r="M388" s="251"/>
    </row>
    <row r="389" spans="1:13" x14ac:dyDescent="0.2">
      <c r="A389" s="105" t="s">
        <v>331</v>
      </c>
      <c r="B389" s="103" t="s">
        <v>301</v>
      </c>
      <c r="C389" s="103" t="s">
        <v>329</v>
      </c>
      <c r="D389" s="103"/>
      <c r="E389" s="103"/>
      <c r="F389" s="103"/>
      <c r="G389" s="103"/>
      <c r="H389" s="103"/>
      <c r="I389" s="103"/>
      <c r="J389" s="104">
        <f t="shared" ref="J389:J395" si="186">J390</f>
        <v>0</v>
      </c>
      <c r="K389" s="104">
        <f t="shared" ref="K389:L395" si="187">K390</f>
        <v>2957.8</v>
      </c>
      <c r="L389" s="104">
        <f t="shared" ref="L389" si="188">L390</f>
        <v>6384.6</v>
      </c>
    </row>
    <row r="390" spans="1:13" x14ac:dyDescent="0.2">
      <c r="A390" s="105" t="s">
        <v>331</v>
      </c>
      <c r="B390" s="103" t="s">
        <v>301</v>
      </c>
      <c r="C390" s="103" t="s">
        <v>329</v>
      </c>
      <c r="D390" s="103" t="s">
        <v>329</v>
      </c>
      <c r="E390" s="103"/>
      <c r="F390" s="103"/>
      <c r="G390" s="103"/>
      <c r="H390" s="103"/>
      <c r="I390" s="103"/>
      <c r="J390" s="104">
        <f t="shared" si="186"/>
        <v>0</v>
      </c>
      <c r="K390" s="104">
        <f t="shared" si="187"/>
        <v>2957.8</v>
      </c>
      <c r="L390" s="104">
        <f t="shared" si="187"/>
        <v>6384.6</v>
      </c>
    </row>
    <row r="391" spans="1:13" ht="39.75" customHeight="1" x14ac:dyDescent="0.2">
      <c r="A391" s="105" t="s">
        <v>424</v>
      </c>
      <c r="B391" s="103" t="s">
        <v>301</v>
      </c>
      <c r="C391" s="103" t="s">
        <v>329</v>
      </c>
      <c r="D391" s="103" t="s">
        <v>329</v>
      </c>
      <c r="E391" s="103" t="s">
        <v>168</v>
      </c>
      <c r="F391" s="103" t="s">
        <v>162</v>
      </c>
      <c r="G391" s="103"/>
      <c r="H391" s="103"/>
      <c r="I391" s="103"/>
      <c r="J391" s="104">
        <f t="shared" si="186"/>
        <v>0</v>
      </c>
      <c r="K391" s="104">
        <f t="shared" si="187"/>
        <v>2957.8</v>
      </c>
      <c r="L391" s="104">
        <f t="shared" si="187"/>
        <v>6384.6</v>
      </c>
    </row>
    <row r="392" spans="1:13" x14ac:dyDescent="0.2">
      <c r="A392" s="105" t="s">
        <v>267</v>
      </c>
      <c r="B392" s="103" t="s">
        <v>301</v>
      </c>
      <c r="C392" s="103" t="s">
        <v>329</v>
      </c>
      <c r="D392" s="103" t="s">
        <v>329</v>
      </c>
      <c r="E392" s="103" t="s">
        <v>168</v>
      </c>
      <c r="F392" s="103" t="s">
        <v>8</v>
      </c>
      <c r="G392" s="103"/>
      <c r="H392" s="103"/>
      <c r="I392" s="103"/>
      <c r="J392" s="104">
        <f t="shared" si="186"/>
        <v>0</v>
      </c>
      <c r="K392" s="104">
        <f t="shared" si="187"/>
        <v>2957.8</v>
      </c>
      <c r="L392" s="104">
        <f t="shared" si="187"/>
        <v>6384.6</v>
      </c>
    </row>
    <row r="393" spans="1:13" ht="53.25" customHeight="1" x14ac:dyDescent="0.2">
      <c r="A393" s="105" t="s">
        <v>322</v>
      </c>
      <c r="B393" s="103" t="s">
        <v>301</v>
      </c>
      <c r="C393" s="103" t="s">
        <v>329</v>
      </c>
      <c r="D393" s="103" t="s">
        <v>329</v>
      </c>
      <c r="E393" s="103" t="s">
        <v>168</v>
      </c>
      <c r="F393" s="103" t="s">
        <v>8</v>
      </c>
      <c r="G393" s="103" t="s">
        <v>179</v>
      </c>
      <c r="H393" s="103"/>
      <c r="I393" s="103"/>
      <c r="J393" s="104">
        <f t="shared" si="186"/>
        <v>0</v>
      </c>
      <c r="K393" s="104">
        <f t="shared" si="187"/>
        <v>2957.8</v>
      </c>
      <c r="L393" s="104">
        <f t="shared" si="187"/>
        <v>6384.6</v>
      </c>
    </row>
    <row r="394" spans="1:13" x14ac:dyDescent="0.2">
      <c r="A394" s="105" t="s">
        <v>331</v>
      </c>
      <c r="B394" s="103" t="s">
        <v>301</v>
      </c>
      <c r="C394" s="103" t="s">
        <v>329</v>
      </c>
      <c r="D394" s="103" t="s">
        <v>329</v>
      </c>
      <c r="E394" s="103" t="s">
        <v>168</v>
      </c>
      <c r="F394" s="103" t="s">
        <v>8</v>
      </c>
      <c r="G394" s="103" t="s">
        <v>179</v>
      </c>
      <c r="H394" s="103" t="s">
        <v>330</v>
      </c>
      <c r="I394" s="103"/>
      <c r="J394" s="104">
        <f t="shared" si="186"/>
        <v>0</v>
      </c>
      <c r="K394" s="104">
        <f t="shared" si="187"/>
        <v>2957.8</v>
      </c>
      <c r="L394" s="104">
        <f t="shared" si="187"/>
        <v>6384.6</v>
      </c>
    </row>
    <row r="395" spans="1:13" x14ac:dyDescent="0.2">
      <c r="A395" s="102" t="s">
        <v>146</v>
      </c>
      <c r="B395" s="103" t="s">
        <v>301</v>
      </c>
      <c r="C395" s="103" t="s">
        <v>329</v>
      </c>
      <c r="D395" s="103" t="s">
        <v>329</v>
      </c>
      <c r="E395" s="103" t="s">
        <v>168</v>
      </c>
      <c r="F395" s="103" t="s">
        <v>8</v>
      </c>
      <c r="G395" s="103" t="s">
        <v>179</v>
      </c>
      <c r="H395" s="103" t="s">
        <v>330</v>
      </c>
      <c r="I395" s="103" t="s">
        <v>144</v>
      </c>
      <c r="J395" s="104">
        <f t="shared" si="186"/>
        <v>0</v>
      </c>
      <c r="K395" s="104">
        <f t="shared" si="187"/>
        <v>2957.8</v>
      </c>
      <c r="L395" s="104">
        <f t="shared" si="187"/>
        <v>6384.6</v>
      </c>
    </row>
    <row r="396" spans="1:13" x14ac:dyDescent="0.2">
      <c r="A396" s="111" t="s">
        <v>172</v>
      </c>
      <c r="B396" s="238" t="s">
        <v>301</v>
      </c>
      <c r="C396" s="238" t="s">
        <v>329</v>
      </c>
      <c r="D396" s="238" t="s">
        <v>329</v>
      </c>
      <c r="E396" s="238" t="s">
        <v>168</v>
      </c>
      <c r="F396" s="238" t="s">
        <v>8</v>
      </c>
      <c r="G396" s="238" t="s">
        <v>179</v>
      </c>
      <c r="H396" s="238" t="s">
        <v>330</v>
      </c>
      <c r="I396" s="238" t="s">
        <v>171</v>
      </c>
      <c r="J396" s="239">
        <v>0</v>
      </c>
      <c r="K396" s="239">
        <v>2957.8</v>
      </c>
      <c r="L396" s="239">
        <v>6384.6</v>
      </c>
    </row>
    <row r="398" spans="1:13" x14ac:dyDescent="0.2">
      <c r="J398" s="112" t="e">
        <f>H402+#REF!+#REF!+#REF!+#REF!+#REF!+#REF!+#REF!+#REF!+#REF!+#REF!+#REF!+#REF!</f>
        <v>#REF!</v>
      </c>
      <c r="K398" s="112" t="e">
        <f>#REF!+#REF!+#REF!+#REF!+#REF!+#REF!+#REF!+#REF!+#REF!+#REF!+#REF!+#REF!+#REF!+#REF!+#REF!+#REF!+#REF!+#REF!+#REF!+#REF!+#REF!+#REF!+#REF!+#REF!+#REF!</f>
        <v>#REF!</v>
      </c>
      <c r="L398" s="112" t="e">
        <f>#REF!+#REF!+#REF!+#REF!+#REF!+#REF!+#REF!+#REF!+#REF!+#REF!+#REF!+#REF!+#REF!+#REF!+#REF!+#REF!+#REF!+#REF!+#REF!+#REF!+#REF!+#REF!+#REF!+#REF!+#REF!</f>
        <v>#REF!</v>
      </c>
      <c r="M398" s="180" t="s">
        <v>332</v>
      </c>
    </row>
    <row r="399" spans="1:13" ht="13.5" customHeight="1" x14ac:dyDescent="0.2">
      <c r="J399" s="112" t="e">
        <f>#REF!+#REF!+#REF!+#REF!+#REF!+#REF!+#REF!+#REF!+#REF!+#REF!+#REF!+#REF!+#REF!+#REF!+#REF!+#REF!+#REF!+#REF!+#REF!+#REF!+#REF!+#REF!+#REF!+#REF!+#REF!+#REF!+#REF!+#REF!+#REF!+#REF!+#REF!+#REF!+#REF!+#REF!+#REF!+#REF!+#REF!+#REF!+#REF!+#REF!+#REF!+#REF!+#REF!+#REF!+#REF!</f>
        <v>#REF!</v>
      </c>
      <c r="K399" s="112" t="e">
        <f>#REF!+#REF!+#REF!+#REF!+#REF!+#REF!+#REF!+#REF!+#REF!+#REF!+#REF!+#REF!+#REF!+#REF!+#REF!+#REF!+#REF!+#REF!+#REF!+#REF!+#REF!+#REF!+#REF!+#REF!+#REF!+#REF!+#REF!+#REF!+#REF!+#REF!+#REF!+#REF!+#REF!+#REF!+#REF!+#REF!+#REF!+#REF!+#REF!+#REF!+#REF!+#REF!+#REF!+#REF!+#REF!</f>
        <v>#REF!</v>
      </c>
      <c r="L399" s="112" t="e">
        <f>#REF!+#REF!+#REF!+#REF!+#REF!+#REF!+#REF!+#REF!+#REF!+#REF!+#REF!+#REF!+#REF!+#REF!+#REF!+#REF!+#REF!+#REF!+#REF!+#REF!+#REF!+#REF!+#REF!+#REF!+#REF!+#REF!+#REF!+#REF!+#REF!+#REF!+#REF!+#REF!+#REF!+#REF!+#REF!+#REF!+#REF!+#REF!+#REF!+#REF!+#REF!+#REF!+#REF!+#REF!+#REF!</f>
        <v>#REF!</v>
      </c>
      <c r="M399" s="180" t="s">
        <v>333</v>
      </c>
    </row>
    <row r="400" spans="1:13" x14ac:dyDescent="0.2">
      <c r="J400" s="112" t="e">
        <f>#REF!+#REF!+#REF!+#REF!+#REF!+#REF!+#REF!+#REF!+#REF!+#REF!+#REF!+#REF!+#REF!+#REF!+#REF!+#REF!+#REF!+#REF!+#REF!+#REF!+#REF!+#REF!+#REF!+#REF!+#REF!+#REF!+#REF!+#REF!+#REF!+#REF!+#REF!+#REF!+#REF!+#REF!+#REF!+#REF!+#REF!+#REF!+#REF!+#REF!+#REF!+#REF!+#REF!+#REF!+#REF!+#REF!+#REF!+#REF!+#REF!+#REF!+#REF!+#REF!+#REF!+#REF!+#REF!+#REF!+#REF!+#REF!+#REF!+#REF!+#REF!+#REF!+#REF!+#REF!+#REF!+#REF!+#REF!+#REF!+#REF!</f>
        <v>#REF!</v>
      </c>
      <c r="K400" s="112" t="e">
        <f>#REF!+#REF!+#REF!+#REF!+#REF!+#REF!+#REF!+#REF!+#REF!+#REF!+#REF!+#REF!+#REF!+#REF!+#REF!+#REF!+#REF!+#REF!+#REF!+#REF!+#REF!+#REF!+#REF!+#REF!+#REF!+#REF!+#REF!+#REF!+#REF!+#REF!+#REF!+#REF!+#REF!+#REF!+#REF!+#REF!+#REF!+#REF!+#REF!+#REF!+#REF!+#REF!+#REF!+#REF!+#REF!+#REF!+#REF!+#REF!+#REF!+#REF!+#REF!+#REF!+#REF!+#REF!+#REF!+#REF!+#REF!+#REF!+#REF!+#REF!+#REF!+#REF!+#REF!+#REF!+#REF!+#REF!+#REF!+#REF!+#REF!</f>
        <v>#REF!</v>
      </c>
      <c r="L400" s="112" t="e">
        <f>#REF!+#REF!+#REF!+#REF!+#REF!+#REF!+#REF!+#REF!+#REF!+#REF!+#REF!+#REF!+#REF!+#REF!+#REF!+#REF!+#REF!+#REF!+#REF!+#REF!+#REF!+#REF!+#REF!+#REF!+#REF!+#REF!+#REF!+#REF!+#REF!+#REF!+#REF!+#REF!+#REF!+#REF!+#REF!+#REF!+#REF!+#REF!+#REF!+#REF!+#REF!+#REF!+#REF!+#REF!+#REF!+#REF!+#REF!+#REF!+#REF!+#REF!+#REF!+#REF!+#REF!+#REF!+#REF!+#REF!+#REF!+#REF!+#REF!+#REF!+#REF!+#REF!+#REF!+#REF!+#REF!+#REF!+#REF!+#REF!+#REF!</f>
        <v>#REF!</v>
      </c>
      <c r="M400" s="180" t="s">
        <v>334</v>
      </c>
    </row>
    <row r="401" spans="10:12" x14ac:dyDescent="0.2">
      <c r="J401" s="112" t="e">
        <f>J398+J399+J400</f>
        <v>#REF!</v>
      </c>
      <c r="K401" s="112" t="e">
        <f t="shared" ref="K401:L401" si="189">K398+K399+K400</f>
        <v>#REF!</v>
      </c>
      <c r="L401" s="112" t="e">
        <f t="shared" si="189"/>
        <v>#REF!</v>
      </c>
    </row>
    <row r="402" spans="10:12" x14ac:dyDescent="0.2">
      <c r="J402" s="112"/>
      <c r="K402" s="112"/>
      <c r="L402" s="112"/>
    </row>
  </sheetData>
  <autoFilter ref="A6:S396"/>
  <mergeCells count="6">
    <mergeCell ref="I1:L1"/>
    <mergeCell ref="A2:L2"/>
    <mergeCell ref="I3:L3"/>
    <mergeCell ref="A4:A5"/>
    <mergeCell ref="E4:H5"/>
    <mergeCell ref="J4:L4"/>
  </mergeCells>
  <conditionalFormatting sqref="A305">
    <cfRule type="expression" dxfId="513" priority="131" stopIfTrue="1">
      <formula>$D305=""</formula>
    </cfRule>
    <cfRule type="expression" dxfId="512" priority="132" stopIfTrue="1">
      <formula>#REF!&lt;&gt;""</formula>
    </cfRule>
    <cfRule type="expression" dxfId="511" priority="133" stopIfTrue="1">
      <formula>AND(#REF!="",$D305&lt;&gt;"")</formula>
    </cfRule>
  </conditionalFormatting>
  <conditionalFormatting sqref="B304:I305 A303:I303 A307:I309">
    <cfRule type="expression" dxfId="510" priority="173" stopIfTrue="1">
      <formula>#REF!=""</formula>
    </cfRule>
    <cfRule type="expression" dxfId="509" priority="174" stopIfTrue="1">
      <formula>$K303&lt;&gt;""</formula>
    </cfRule>
    <cfRule type="expression" dxfId="508" priority="175" stopIfTrue="1">
      <formula>AND($I303="",#REF!&lt;&gt;"")</formula>
    </cfRule>
  </conditionalFormatting>
  <conditionalFormatting sqref="B303:I305 B307:I309">
    <cfRule type="expression" dxfId="507" priority="170" stopIfTrue="1">
      <formula>#REF!=""</formula>
    </cfRule>
    <cfRule type="expression" dxfId="506" priority="171" stopIfTrue="1">
      <formula>$K303&lt;&gt;""</formula>
    </cfRule>
    <cfRule type="expression" dxfId="505" priority="172" stopIfTrue="1">
      <formula>AND($I303="",#REF!&lt;&gt;"")</formula>
    </cfRule>
  </conditionalFormatting>
  <conditionalFormatting sqref="A307">
    <cfRule type="expression" dxfId="504" priority="167" stopIfTrue="1">
      <formula>$D307=""</formula>
    </cfRule>
    <cfRule type="expression" dxfId="503" priority="168" stopIfTrue="1">
      <formula>#REF!&lt;&gt;""</formula>
    </cfRule>
    <cfRule type="expression" dxfId="502" priority="169" stopIfTrue="1">
      <formula>AND(#REF!="",$D307&lt;&gt;"")</formula>
    </cfRule>
  </conditionalFormatting>
  <conditionalFormatting sqref="A307">
    <cfRule type="expression" dxfId="501" priority="164" stopIfTrue="1">
      <formula>$D307=""</formula>
    </cfRule>
    <cfRule type="expression" dxfId="500" priority="165" stopIfTrue="1">
      <formula>#REF!&lt;&gt;""</formula>
    </cfRule>
    <cfRule type="expression" dxfId="499" priority="166" stopIfTrue="1">
      <formula>AND(#REF!="",$D307&lt;&gt;"")</formula>
    </cfRule>
  </conditionalFormatting>
  <conditionalFormatting sqref="A307">
    <cfRule type="expression" dxfId="498" priority="161" stopIfTrue="1">
      <formula>#REF!=""</formula>
    </cfRule>
    <cfRule type="expression" dxfId="497" priority="162" stopIfTrue="1">
      <formula>$K307&lt;&gt;""</formula>
    </cfRule>
    <cfRule type="expression" dxfId="496" priority="163" stopIfTrue="1">
      <formula>AND($I307="",#REF!&lt;&gt;"")</formula>
    </cfRule>
  </conditionalFormatting>
  <conditionalFormatting sqref="A303">
    <cfRule type="expression" dxfId="495" priority="158" stopIfTrue="1">
      <formula>#REF!=""</formula>
    </cfRule>
    <cfRule type="expression" dxfId="494" priority="159" stopIfTrue="1">
      <formula>$K303&lt;&gt;""</formula>
    </cfRule>
    <cfRule type="expression" dxfId="493" priority="160" stopIfTrue="1">
      <formula>AND($I303="",#REF!&lt;&gt;"")</formula>
    </cfRule>
  </conditionalFormatting>
  <conditionalFormatting sqref="A303">
    <cfRule type="expression" dxfId="492" priority="155" stopIfTrue="1">
      <formula>#REF!=""</formula>
    </cfRule>
    <cfRule type="expression" dxfId="491" priority="156" stopIfTrue="1">
      <formula>$K303&lt;&gt;""</formula>
    </cfRule>
    <cfRule type="expression" dxfId="490" priority="157" stopIfTrue="1">
      <formula>AND($I303="",#REF!&lt;&gt;"")</formula>
    </cfRule>
  </conditionalFormatting>
  <conditionalFormatting sqref="B306:I306">
    <cfRule type="expression" dxfId="489" priority="152" stopIfTrue="1">
      <formula>#REF!=""</formula>
    </cfRule>
    <cfRule type="expression" dxfId="488" priority="153" stopIfTrue="1">
      <formula>$K306&lt;&gt;""</formula>
    </cfRule>
    <cfRule type="expression" dxfId="487" priority="154" stopIfTrue="1">
      <formula>AND($I306="",#REF!&lt;&gt;"")</formula>
    </cfRule>
  </conditionalFormatting>
  <conditionalFormatting sqref="B306:I306">
    <cfRule type="expression" dxfId="486" priority="149" stopIfTrue="1">
      <formula>#REF!=""</formula>
    </cfRule>
    <cfRule type="expression" dxfId="485" priority="150" stopIfTrue="1">
      <formula>$K306&lt;&gt;""</formula>
    </cfRule>
    <cfRule type="expression" dxfId="484" priority="151" stopIfTrue="1">
      <formula>AND($I306="",#REF!&lt;&gt;"")</formula>
    </cfRule>
  </conditionalFormatting>
  <conditionalFormatting sqref="A305">
    <cfRule type="expression" dxfId="483" priority="146" stopIfTrue="1">
      <formula>#REF!=""</formula>
    </cfRule>
    <cfRule type="expression" dxfId="482" priority="147" stopIfTrue="1">
      <formula>$K305&lt;&gt;""</formula>
    </cfRule>
    <cfRule type="expression" dxfId="481" priority="148" stopIfTrue="1">
      <formula>AND($I305="",#REF!&lt;&gt;"")</formula>
    </cfRule>
  </conditionalFormatting>
  <conditionalFormatting sqref="A305">
    <cfRule type="expression" dxfId="480" priority="143" stopIfTrue="1">
      <formula>#REF!=""</formula>
    </cfRule>
    <cfRule type="expression" dxfId="479" priority="144" stopIfTrue="1">
      <formula>$K305&lt;&gt;""</formula>
    </cfRule>
    <cfRule type="expression" dxfId="478" priority="145" stopIfTrue="1">
      <formula>AND($I305="",#REF!&lt;&gt;"")</formula>
    </cfRule>
  </conditionalFormatting>
  <conditionalFormatting sqref="A305">
    <cfRule type="expression" dxfId="477" priority="140" stopIfTrue="1">
      <formula>#REF!=""</formula>
    </cfRule>
    <cfRule type="expression" dxfId="476" priority="141" stopIfTrue="1">
      <formula>$K305&lt;&gt;""</formula>
    </cfRule>
    <cfRule type="expression" dxfId="475" priority="142" stopIfTrue="1">
      <formula>AND($I305="",#REF!&lt;&gt;"")</formula>
    </cfRule>
  </conditionalFormatting>
  <conditionalFormatting sqref="A306">
    <cfRule type="expression" dxfId="474" priority="137" stopIfTrue="1">
      <formula>#REF!=""</formula>
    </cfRule>
    <cfRule type="expression" dxfId="473" priority="138" stopIfTrue="1">
      <formula>$K306&lt;&gt;""</formula>
    </cfRule>
    <cfRule type="expression" dxfId="472" priority="139" stopIfTrue="1">
      <formula>AND($I306="",#REF!&lt;&gt;"")</formula>
    </cfRule>
  </conditionalFormatting>
  <conditionalFormatting sqref="A143:A144 B143:I145">
    <cfRule type="expression" dxfId="471" priority="104" stopIfTrue="1">
      <formula>#REF!=""</formula>
    </cfRule>
    <cfRule type="expression" dxfId="470" priority="105" stopIfTrue="1">
      <formula>$K143&lt;&gt;""</formula>
    </cfRule>
    <cfRule type="expression" dxfId="469" priority="106" stopIfTrue="1">
      <formula>AND($I143="",#REF!&lt;&gt;"")</formula>
    </cfRule>
  </conditionalFormatting>
  <conditionalFormatting sqref="A211">
    <cfRule type="expression" dxfId="468" priority="7" stopIfTrue="1">
      <formula>#REF!=""</formula>
    </cfRule>
    <cfRule type="expression" dxfId="467" priority="8" stopIfTrue="1">
      <formula>#REF!&lt;&gt;""</formula>
    </cfRule>
    <cfRule type="expression" dxfId="466" priority="9" stopIfTrue="1">
      <formula>AND($I211="",#REF!&lt;&gt;"")</formula>
    </cfRule>
  </conditionalFormatting>
  <conditionalFormatting sqref="A209:A211">
    <cfRule type="expression" dxfId="465" priority="98" stopIfTrue="1">
      <formula>#REF!=""</formula>
    </cfRule>
    <cfRule type="expression" dxfId="464" priority="99" stopIfTrue="1">
      <formula>#REF!&lt;&gt;""</formula>
    </cfRule>
    <cfRule type="expression" dxfId="463" priority="100" stopIfTrue="1">
      <formula>AND($I209="",#REF!&lt;&gt;"")</formula>
    </cfRule>
  </conditionalFormatting>
  <conditionalFormatting sqref="A209:A211">
    <cfRule type="expression" dxfId="462" priority="101" stopIfTrue="1">
      <formula>$H209=""</formula>
    </cfRule>
    <cfRule type="expression" dxfId="461" priority="102" stopIfTrue="1">
      <formula>$K209&lt;&gt;""</formula>
    </cfRule>
    <cfRule type="expression" dxfId="460" priority="103" stopIfTrue="1">
      <formula>AND($I209="",$H209&lt;&gt;"")</formula>
    </cfRule>
  </conditionalFormatting>
  <conditionalFormatting sqref="A209:A211">
    <cfRule type="expression" dxfId="459" priority="95" stopIfTrue="1">
      <formula>#REF!=""</formula>
    </cfRule>
    <cfRule type="expression" dxfId="458" priority="96" stopIfTrue="1">
      <formula>$K209&lt;&gt;""</formula>
    </cfRule>
    <cfRule type="expression" dxfId="457" priority="97" stopIfTrue="1">
      <formula>AND($I209="",#REF!&lt;&gt;"")</formula>
    </cfRule>
  </conditionalFormatting>
  <conditionalFormatting sqref="A209:A211">
    <cfRule type="expression" dxfId="456" priority="94" stopIfTrue="1">
      <formula>#REF!&lt;&gt;""</formula>
    </cfRule>
  </conditionalFormatting>
  <conditionalFormatting sqref="A211">
    <cfRule type="expression" dxfId="455" priority="91" stopIfTrue="1">
      <formula>#REF!=""</formula>
    </cfRule>
    <cfRule type="expression" dxfId="454" priority="92" stopIfTrue="1">
      <formula>#REF!&lt;&gt;""</formula>
    </cfRule>
    <cfRule type="expression" dxfId="453" priority="93" stopIfTrue="1">
      <formula>AND($I211="",#REF!&lt;&gt;"")</formula>
    </cfRule>
  </conditionalFormatting>
  <conditionalFormatting sqref="A210">
    <cfRule type="expression" dxfId="452" priority="88" stopIfTrue="1">
      <formula>$D210=""</formula>
    </cfRule>
    <cfRule type="expression" dxfId="451" priority="89" stopIfTrue="1">
      <formula>$G210&lt;&gt;""</formula>
    </cfRule>
    <cfRule type="expression" dxfId="450" priority="90" stopIfTrue="1">
      <formula>AND(#REF!="",$D210&lt;&gt;"")</formula>
    </cfRule>
  </conditionalFormatting>
  <conditionalFormatting sqref="A210">
    <cfRule type="expression" dxfId="449" priority="85" stopIfTrue="1">
      <formula>#REF!=""</formula>
    </cfRule>
    <cfRule type="expression" dxfId="448" priority="86" stopIfTrue="1">
      <formula>#REF!&lt;&gt;""</formula>
    </cfRule>
    <cfRule type="expression" dxfId="447" priority="87" stopIfTrue="1">
      <formula>AND($F210="",#REF!&lt;&gt;"")</formula>
    </cfRule>
  </conditionalFormatting>
  <conditionalFormatting sqref="A210">
    <cfRule type="expression" dxfId="446" priority="82" stopIfTrue="1">
      <formula>$D210=""</formula>
    </cfRule>
    <cfRule type="expression" dxfId="445" priority="83" stopIfTrue="1">
      <formula>#REF!&lt;&gt;""</formula>
    </cfRule>
    <cfRule type="expression" dxfId="444" priority="84" stopIfTrue="1">
      <formula>AND(#REF!="",$D210&lt;&gt;"")</formula>
    </cfRule>
  </conditionalFormatting>
  <conditionalFormatting sqref="A210">
    <cfRule type="expression" dxfId="443" priority="79" stopIfTrue="1">
      <formula>#REF!=""</formula>
    </cfRule>
    <cfRule type="expression" dxfId="442" priority="80" stopIfTrue="1">
      <formula>#REF!&lt;&gt;""</formula>
    </cfRule>
    <cfRule type="expression" dxfId="441" priority="81" stopIfTrue="1">
      <formula>AND($I210="",#REF!&lt;&gt;"")</formula>
    </cfRule>
  </conditionalFormatting>
  <conditionalFormatting sqref="A210">
    <cfRule type="expression" dxfId="440" priority="76" stopIfTrue="1">
      <formula>$D210=""</formula>
    </cfRule>
    <cfRule type="expression" dxfId="439" priority="77" stopIfTrue="1">
      <formula>#REF!&lt;&gt;""</formula>
    </cfRule>
    <cfRule type="expression" dxfId="438" priority="78" stopIfTrue="1">
      <formula>AND(#REF!="",$D210&lt;&gt;"")</formula>
    </cfRule>
  </conditionalFormatting>
  <conditionalFormatting sqref="A210">
    <cfRule type="expression" dxfId="437" priority="73" stopIfTrue="1">
      <formula>#REF!=""</formula>
    </cfRule>
    <cfRule type="expression" dxfId="436" priority="74" stopIfTrue="1">
      <formula>$K210&lt;&gt;""</formula>
    </cfRule>
    <cfRule type="expression" dxfId="435" priority="75" stopIfTrue="1">
      <formula>AND($I210="",#REF!&lt;&gt;"")</formula>
    </cfRule>
  </conditionalFormatting>
  <conditionalFormatting sqref="A211">
    <cfRule type="expression" dxfId="434" priority="70" stopIfTrue="1">
      <formula>#REF!=""</formula>
    </cfRule>
    <cfRule type="expression" dxfId="433" priority="71" stopIfTrue="1">
      <formula>$K211&lt;&gt;""</formula>
    </cfRule>
    <cfRule type="expression" dxfId="432" priority="72" stopIfTrue="1">
      <formula>AND($I211="",#REF!&lt;&gt;"")</formula>
    </cfRule>
  </conditionalFormatting>
  <conditionalFormatting sqref="A211">
    <cfRule type="expression" dxfId="431" priority="67" stopIfTrue="1">
      <formula>#REF!=""</formula>
    </cfRule>
    <cfRule type="expression" dxfId="430" priority="68" stopIfTrue="1">
      <formula>#REF!&lt;&gt;""</formula>
    </cfRule>
    <cfRule type="expression" dxfId="429" priority="69" stopIfTrue="1">
      <formula>AND($I211="",#REF!&lt;&gt;"")</formula>
    </cfRule>
  </conditionalFormatting>
  <conditionalFormatting sqref="A211">
    <cfRule type="expression" dxfId="428" priority="64" stopIfTrue="1">
      <formula>#REF!=""</formula>
    </cfRule>
    <cfRule type="expression" dxfId="427" priority="65" stopIfTrue="1">
      <formula>#REF!&lt;&gt;""</formula>
    </cfRule>
    <cfRule type="expression" dxfId="426" priority="66" stopIfTrue="1">
      <formula>AND($I211="",#REF!&lt;&gt;"")</formula>
    </cfRule>
  </conditionalFormatting>
  <conditionalFormatting sqref="A211">
    <cfRule type="expression" dxfId="425" priority="61" stopIfTrue="1">
      <formula>#REF!=""</formula>
    </cfRule>
    <cfRule type="expression" dxfId="424" priority="62" stopIfTrue="1">
      <formula>#REF!&lt;&gt;""</formula>
    </cfRule>
    <cfRule type="expression" dxfId="423" priority="63" stopIfTrue="1">
      <formula>AND($I211="",#REF!&lt;&gt;"")</formula>
    </cfRule>
  </conditionalFormatting>
  <conditionalFormatting sqref="A209">
    <cfRule type="expression" dxfId="422" priority="58" stopIfTrue="1">
      <formula>#REF!=""</formula>
    </cfRule>
    <cfRule type="expression" dxfId="421" priority="59" stopIfTrue="1">
      <formula>$K209&lt;&gt;""</formula>
    </cfRule>
    <cfRule type="expression" dxfId="420" priority="60" stopIfTrue="1">
      <formula>AND($I209="",#REF!&lt;&gt;"")</formula>
    </cfRule>
  </conditionalFormatting>
  <conditionalFormatting sqref="A209">
    <cfRule type="expression" dxfId="419" priority="55" stopIfTrue="1">
      <formula>$D209=""</formula>
    </cfRule>
    <cfRule type="expression" dxfId="418" priority="56" stopIfTrue="1">
      <formula>$G209&lt;&gt;""</formula>
    </cfRule>
    <cfRule type="expression" dxfId="417" priority="57" stopIfTrue="1">
      <formula>AND(#REF!="",$D209&lt;&gt;"")</formula>
    </cfRule>
  </conditionalFormatting>
  <conditionalFormatting sqref="A209">
    <cfRule type="expression" dxfId="416" priority="52" stopIfTrue="1">
      <formula>#REF!=""</formula>
    </cfRule>
    <cfRule type="expression" dxfId="415" priority="53" stopIfTrue="1">
      <formula>#REF!&lt;&gt;""</formula>
    </cfRule>
    <cfRule type="expression" dxfId="414" priority="54" stopIfTrue="1">
      <formula>AND($F209="",#REF!&lt;&gt;"")</formula>
    </cfRule>
  </conditionalFormatting>
  <conditionalFormatting sqref="A209">
    <cfRule type="expression" dxfId="413" priority="49" stopIfTrue="1">
      <formula>$D209=""</formula>
    </cfRule>
    <cfRule type="expression" dxfId="412" priority="50" stopIfTrue="1">
      <formula>#REF!&lt;&gt;""</formula>
    </cfRule>
    <cfRule type="expression" dxfId="411" priority="51" stopIfTrue="1">
      <formula>AND(#REF!="",$D209&lt;&gt;"")</formula>
    </cfRule>
  </conditionalFormatting>
  <conditionalFormatting sqref="A209">
    <cfRule type="expression" dxfId="410" priority="46" stopIfTrue="1">
      <formula>#REF!=""</formula>
    </cfRule>
    <cfRule type="expression" dxfId="409" priority="47" stopIfTrue="1">
      <formula>#REF!&lt;&gt;""</formula>
    </cfRule>
    <cfRule type="expression" dxfId="408" priority="48" stopIfTrue="1">
      <formula>AND($I209="",#REF!&lt;&gt;"")</formula>
    </cfRule>
  </conditionalFormatting>
  <conditionalFormatting sqref="A209">
    <cfRule type="expression" dxfId="407" priority="43" stopIfTrue="1">
      <formula>$D209=""</formula>
    </cfRule>
    <cfRule type="expression" dxfId="406" priority="44" stopIfTrue="1">
      <formula>#REF!&lt;&gt;""</formula>
    </cfRule>
    <cfRule type="expression" dxfId="405" priority="45" stopIfTrue="1">
      <formula>AND(#REF!="",$D209&lt;&gt;"")</formula>
    </cfRule>
  </conditionalFormatting>
  <conditionalFormatting sqref="A210:A211">
    <cfRule type="expression" dxfId="404" priority="40" stopIfTrue="1">
      <formula>#REF!=""</formula>
    </cfRule>
    <cfRule type="expression" dxfId="403" priority="41" stopIfTrue="1">
      <formula>$K210&lt;&gt;""</formula>
    </cfRule>
    <cfRule type="expression" dxfId="402" priority="42" stopIfTrue="1">
      <formula>AND($I210="",#REF!&lt;&gt;"")</formula>
    </cfRule>
  </conditionalFormatting>
  <conditionalFormatting sqref="A211">
    <cfRule type="expression" dxfId="401" priority="37" stopIfTrue="1">
      <formula>#REF!=""</formula>
    </cfRule>
    <cfRule type="expression" dxfId="400" priority="38" stopIfTrue="1">
      <formula>#REF!&lt;&gt;""</formula>
    </cfRule>
    <cfRule type="expression" dxfId="399" priority="39" stopIfTrue="1">
      <formula>AND($I211="",#REF!&lt;&gt;"")</formula>
    </cfRule>
  </conditionalFormatting>
  <conditionalFormatting sqref="A210">
    <cfRule type="expression" dxfId="398" priority="34" stopIfTrue="1">
      <formula>$D210=""</formula>
    </cfRule>
    <cfRule type="expression" dxfId="397" priority="35" stopIfTrue="1">
      <formula>$G210&lt;&gt;""</formula>
    </cfRule>
    <cfRule type="expression" dxfId="396" priority="36" stopIfTrue="1">
      <formula>AND(#REF!="",$D210&lt;&gt;"")</formula>
    </cfRule>
  </conditionalFormatting>
  <conditionalFormatting sqref="A210">
    <cfRule type="expression" dxfId="395" priority="31" stopIfTrue="1">
      <formula>#REF!=""</formula>
    </cfRule>
    <cfRule type="expression" dxfId="394" priority="32" stopIfTrue="1">
      <formula>#REF!&lt;&gt;""</formula>
    </cfRule>
    <cfRule type="expression" dxfId="393" priority="33" stopIfTrue="1">
      <formula>AND($F210="",#REF!&lt;&gt;"")</formula>
    </cfRule>
  </conditionalFormatting>
  <conditionalFormatting sqref="A210">
    <cfRule type="expression" dxfId="392" priority="28" stopIfTrue="1">
      <formula>$D210=""</formula>
    </cfRule>
    <cfRule type="expression" dxfId="391" priority="29" stopIfTrue="1">
      <formula>#REF!&lt;&gt;""</formula>
    </cfRule>
    <cfRule type="expression" dxfId="390" priority="30" stopIfTrue="1">
      <formula>AND(#REF!="",$D210&lt;&gt;"")</formula>
    </cfRule>
  </conditionalFormatting>
  <conditionalFormatting sqref="A210">
    <cfRule type="expression" dxfId="389" priority="25" stopIfTrue="1">
      <formula>#REF!=""</formula>
    </cfRule>
    <cfRule type="expression" dxfId="388" priority="26" stopIfTrue="1">
      <formula>#REF!&lt;&gt;""</formula>
    </cfRule>
    <cfRule type="expression" dxfId="387" priority="27" stopIfTrue="1">
      <formula>AND($I210="",#REF!&lt;&gt;"")</formula>
    </cfRule>
  </conditionalFormatting>
  <conditionalFormatting sqref="A210">
    <cfRule type="expression" dxfId="386" priority="22" stopIfTrue="1">
      <formula>$D210=""</formula>
    </cfRule>
    <cfRule type="expression" dxfId="385" priority="23" stopIfTrue="1">
      <formula>#REF!&lt;&gt;""</formula>
    </cfRule>
    <cfRule type="expression" dxfId="384" priority="24" stopIfTrue="1">
      <formula>AND(#REF!="",$D210&lt;&gt;"")</formula>
    </cfRule>
  </conditionalFormatting>
  <conditionalFormatting sqref="A210">
    <cfRule type="expression" dxfId="383" priority="19" stopIfTrue="1">
      <formula>#REF!=""</formula>
    </cfRule>
    <cfRule type="expression" dxfId="382" priority="20" stopIfTrue="1">
      <formula>$K210&lt;&gt;""</formula>
    </cfRule>
    <cfRule type="expression" dxfId="381" priority="21" stopIfTrue="1">
      <formula>AND($I210="",#REF!&lt;&gt;"")</formula>
    </cfRule>
  </conditionalFormatting>
  <conditionalFormatting sqref="A211">
    <cfRule type="expression" dxfId="380" priority="16" stopIfTrue="1">
      <formula>#REF!=""</formula>
    </cfRule>
    <cfRule type="expression" dxfId="379" priority="17" stopIfTrue="1">
      <formula>$K211&lt;&gt;""</formula>
    </cfRule>
    <cfRule type="expression" dxfId="378" priority="18" stopIfTrue="1">
      <formula>AND($I211="",#REF!&lt;&gt;"")</formula>
    </cfRule>
  </conditionalFormatting>
  <conditionalFormatting sqref="A211">
    <cfRule type="expression" dxfId="377" priority="13" stopIfTrue="1">
      <formula>#REF!=""</formula>
    </cfRule>
    <cfRule type="expression" dxfId="376" priority="14" stopIfTrue="1">
      <formula>#REF!&lt;&gt;""</formula>
    </cfRule>
    <cfRule type="expression" dxfId="375" priority="15" stopIfTrue="1">
      <formula>AND($I211="",#REF!&lt;&gt;"")</formula>
    </cfRule>
  </conditionalFormatting>
  <conditionalFormatting sqref="A211">
    <cfRule type="expression" dxfId="374" priority="10" stopIfTrue="1">
      <formula>#REF!=""</formula>
    </cfRule>
    <cfRule type="expression" dxfId="373" priority="11" stopIfTrue="1">
      <formula>#REF!&lt;&gt;""</formula>
    </cfRule>
    <cfRule type="expression" dxfId="372" priority="12" stopIfTrue="1">
      <formula>AND($I211="",#REF!&lt;&gt;"")</formula>
    </cfRule>
  </conditionalFormatting>
  <pageMargins left="0.43307086614173229" right="0.23622047244094491" top="0.70866141732283472" bottom="1.2204724409448819" header="0.31496062992125984" footer="0.31496062992125984"/>
  <pageSetup paperSize="9" scale="64" fitToHeight="0" orientation="portrait" r:id="rId1"/>
  <headerFooter>
    <oddHeader>&amp;C&amp;P</oddHeader>
  </headerFooter>
  <rowBreaks count="13" manualBreakCount="13">
    <brk id="25" max="11" man="1"/>
    <brk id="47" max="11" man="1"/>
    <brk id="63" max="11" man="1"/>
    <brk id="92" max="11" man="1"/>
    <brk id="113" max="11" man="1"/>
    <brk id="142" max="11" man="1"/>
    <brk id="171" max="11" man="1"/>
    <brk id="200" max="11" man="1"/>
    <brk id="223" max="11" man="1"/>
    <brk id="277" max="11" man="1"/>
    <brk id="310" max="11" man="1"/>
    <brk id="337" max="11" man="1"/>
    <brk id="370"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0"/>
  <sheetViews>
    <sheetView view="pageBreakPreview" zoomScale="88" zoomScaleNormal="110" zoomScaleSheetLayoutView="88" workbookViewId="0">
      <selection activeCell="I283" sqref="I283"/>
    </sheetView>
  </sheetViews>
  <sheetFormatPr defaultRowHeight="15.75" x14ac:dyDescent="0.2"/>
  <cols>
    <col min="1" max="1" width="51" customWidth="1"/>
    <col min="2" max="2" width="5" customWidth="1"/>
    <col min="3" max="3" width="5.5" customWidth="1"/>
    <col min="4" max="6" width="4.1640625" customWidth="1"/>
    <col min="7" max="7" width="7.83203125" customWidth="1"/>
    <col min="8" max="8" width="6.1640625" customWidth="1"/>
    <col min="9" max="11" width="14" customWidth="1"/>
    <col min="12" max="12" width="72.83203125" style="180" customWidth="1"/>
  </cols>
  <sheetData>
    <row r="1" spans="1:12" ht="92.25" customHeight="1" x14ac:dyDescent="0.2">
      <c r="A1" s="1" t="s">
        <v>0</v>
      </c>
      <c r="B1" s="1" t="s">
        <v>0</v>
      </c>
      <c r="C1" s="2" t="s">
        <v>0</v>
      </c>
      <c r="D1" s="2" t="s">
        <v>0</v>
      </c>
      <c r="E1" s="2" t="s">
        <v>0</v>
      </c>
      <c r="F1" s="2" t="s">
        <v>0</v>
      </c>
      <c r="G1" s="2" t="s">
        <v>0</v>
      </c>
      <c r="H1" s="261" t="s">
        <v>517</v>
      </c>
      <c r="I1" s="261"/>
      <c r="J1" s="261"/>
      <c r="K1" s="261"/>
      <c r="L1" s="174"/>
    </row>
    <row r="2" spans="1:12" ht="111" customHeight="1" x14ac:dyDescent="0.2">
      <c r="A2" s="265" t="s">
        <v>518</v>
      </c>
      <c r="B2" s="265"/>
      <c r="C2" s="265"/>
      <c r="D2" s="265"/>
      <c r="E2" s="265"/>
      <c r="F2" s="265"/>
      <c r="G2" s="265"/>
      <c r="H2" s="265"/>
      <c r="I2" s="265"/>
      <c r="J2" s="265"/>
      <c r="K2" s="265"/>
    </row>
    <row r="3" spans="1:12" ht="15" customHeight="1" x14ac:dyDescent="0.2">
      <c r="A3" s="3" t="s">
        <v>0</v>
      </c>
      <c r="B3" s="3" t="s">
        <v>0</v>
      </c>
      <c r="C3" s="3" t="s">
        <v>0</v>
      </c>
      <c r="D3" s="3" t="s">
        <v>0</v>
      </c>
      <c r="E3" s="3" t="s">
        <v>0</v>
      </c>
      <c r="F3" s="3" t="s">
        <v>0</v>
      </c>
      <c r="G3" s="3" t="s">
        <v>0</v>
      </c>
      <c r="H3" s="276" t="s">
        <v>1</v>
      </c>
      <c r="I3" s="276"/>
      <c r="J3" s="276"/>
      <c r="K3" s="276"/>
    </row>
    <row r="4" spans="1:12" ht="20.45" customHeight="1" x14ac:dyDescent="0.2">
      <c r="A4" s="282" t="s">
        <v>417</v>
      </c>
      <c r="B4" s="282" t="s">
        <v>3</v>
      </c>
      <c r="C4" s="282" t="s">
        <v>4</v>
      </c>
      <c r="D4" s="282" t="s">
        <v>5</v>
      </c>
      <c r="E4" s="282"/>
      <c r="F4" s="282"/>
      <c r="G4" s="282"/>
      <c r="H4" s="282" t="s">
        <v>6</v>
      </c>
      <c r="I4" s="282" t="s">
        <v>7</v>
      </c>
      <c r="J4" s="282"/>
      <c r="K4" s="282"/>
    </row>
    <row r="5" spans="1:12" ht="16.7" customHeight="1" x14ac:dyDescent="0.2">
      <c r="A5" s="282" t="s">
        <v>0</v>
      </c>
      <c r="B5" s="282" t="s">
        <v>0</v>
      </c>
      <c r="C5" s="282" t="s">
        <v>0</v>
      </c>
      <c r="D5" s="282" t="s">
        <v>0</v>
      </c>
      <c r="E5" s="282"/>
      <c r="F5" s="282"/>
      <c r="G5" s="282"/>
      <c r="H5" s="282" t="s">
        <v>0</v>
      </c>
      <c r="I5" s="246" t="s">
        <v>420</v>
      </c>
      <c r="J5" s="246" t="s">
        <v>496</v>
      </c>
      <c r="K5" s="246" t="s">
        <v>512</v>
      </c>
    </row>
    <row r="6" spans="1:12" ht="13.7" customHeight="1" x14ac:dyDescent="0.2">
      <c r="A6" s="4" t="s">
        <v>8</v>
      </c>
      <c r="B6" s="4" t="s">
        <v>9</v>
      </c>
      <c r="C6" s="4" t="s">
        <v>10</v>
      </c>
      <c r="D6" s="4" t="s">
        <v>11</v>
      </c>
      <c r="E6" s="4" t="s">
        <v>12</v>
      </c>
      <c r="F6" s="4" t="s">
        <v>13</v>
      </c>
      <c r="G6" s="4" t="s">
        <v>14</v>
      </c>
      <c r="H6" s="4" t="s">
        <v>15</v>
      </c>
      <c r="I6" s="4" t="s">
        <v>16</v>
      </c>
      <c r="J6" s="4" t="s">
        <v>17</v>
      </c>
      <c r="K6" s="4" t="s">
        <v>18</v>
      </c>
    </row>
    <row r="7" spans="1:12" ht="14.45" customHeight="1" x14ac:dyDescent="0.2">
      <c r="A7" s="5" t="s">
        <v>19</v>
      </c>
      <c r="B7" s="6" t="s">
        <v>0</v>
      </c>
      <c r="C7" s="6" t="s">
        <v>0</v>
      </c>
      <c r="D7" s="6" t="s">
        <v>0</v>
      </c>
      <c r="E7" s="6" t="s">
        <v>0</v>
      </c>
      <c r="F7" s="6" t="s">
        <v>0</v>
      </c>
      <c r="G7" s="6" t="s">
        <v>0</v>
      </c>
      <c r="H7" s="6" t="s">
        <v>0</v>
      </c>
      <c r="I7" s="113">
        <f>I8+I105+I122+I169+I235+I254+I306+I313+I320+I328+I343+I147</f>
        <v>274559.3</v>
      </c>
      <c r="J7" s="113">
        <f>J8+J105+J122+J169+J235+J254+J306+J313+J320+J328+J343+J147</f>
        <v>249663.4</v>
      </c>
      <c r="K7" s="113">
        <f>K8+K105+K122+K169+K235+K254+K306+K313+K320+K328+K343+K147</f>
        <v>265654.69999999995</v>
      </c>
    </row>
    <row r="8" spans="1:12" x14ac:dyDescent="0.2">
      <c r="A8" s="99" t="s">
        <v>121</v>
      </c>
      <c r="B8" s="100" t="s">
        <v>122</v>
      </c>
      <c r="C8" s="100"/>
      <c r="D8" s="100"/>
      <c r="E8" s="100"/>
      <c r="F8" s="100"/>
      <c r="G8" s="100"/>
      <c r="H8" s="100"/>
      <c r="I8" s="114">
        <f>I9+I16+I67+I85+I79</f>
        <v>46134.799999999996</v>
      </c>
      <c r="J8" s="114">
        <f t="shared" ref="J8:K8" si="0">J9+J16+J67+J85+J79</f>
        <v>32353.5</v>
      </c>
      <c r="K8" s="114">
        <f t="shared" si="0"/>
        <v>33000.699999999997</v>
      </c>
    </row>
    <row r="9" spans="1:12" ht="37.5" customHeight="1" x14ac:dyDescent="0.2">
      <c r="A9" s="99" t="s">
        <v>124</v>
      </c>
      <c r="B9" s="100" t="s">
        <v>122</v>
      </c>
      <c r="C9" s="100" t="s">
        <v>125</v>
      </c>
      <c r="D9" s="100"/>
      <c r="E9" s="100"/>
      <c r="F9" s="100"/>
      <c r="G9" s="100"/>
      <c r="H9" s="100"/>
      <c r="I9" s="114">
        <f>I10</f>
        <v>1601.3</v>
      </c>
      <c r="J9" s="114">
        <f t="shared" ref="J9:K14" si="1">J10</f>
        <v>1301.3</v>
      </c>
      <c r="K9" s="114">
        <f t="shared" si="1"/>
        <v>1301.3</v>
      </c>
    </row>
    <row r="10" spans="1:12" ht="39" customHeight="1" x14ac:dyDescent="0.2">
      <c r="A10" s="105" t="s">
        <v>428</v>
      </c>
      <c r="B10" s="100" t="s">
        <v>122</v>
      </c>
      <c r="C10" s="100" t="s">
        <v>125</v>
      </c>
      <c r="D10" s="100" t="s">
        <v>122</v>
      </c>
      <c r="E10" s="100"/>
      <c r="F10" s="100"/>
      <c r="G10" s="100"/>
      <c r="H10" s="100"/>
      <c r="I10" s="114">
        <f>I11</f>
        <v>1601.3</v>
      </c>
      <c r="J10" s="114">
        <f t="shared" si="1"/>
        <v>1301.3</v>
      </c>
      <c r="K10" s="114">
        <f t="shared" si="1"/>
        <v>1301.3</v>
      </c>
    </row>
    <row r="11" spans="1:12" ht="39" customHeight="1" x14ac:dyDescent="0.2">
      <c r="A11" s="98" t="s">
        <v>126</v>
      </c>
      <c r="B11" s="100" t="s">
        <v>122</v>
      </c>
      <c r="C11" s="100" t="s">
        <v>125</v>
      </c>
      <c r="D11" s="100" t="s">
        <v>122</v>
      </c>
      <c r="E11" s="100" t="s">
        <v>8</v>
      </c>
      <c r="F11" s="100"/>
      <c r="G11" s="100"/>
      <c r="H11" s="100"/>
      <c r="I11" s="114">
        <f t="shared" ref="I11:I14" si="2">I12</f>
        <v>1601.3</v>
      </c>
      <c r="J11" s="114">
        <f t="shared" si="1"/>
        <v>1301.3</v>
      </c>
      <c r="K11" s="114">
        <f t="shared" si="1"/>
        <v>1301.3</v>
      </c>
    </row>
    <row r="12" spans="1:12" ht="39.75" customHeight="1" x14ac:dyDescent="0.2">
      <c r="A12" s="98" t="s">
        <v>127</v>
      </c>
      <c r="B12" s="100" t="s">
        <v>122</v>
      </c>
      <c r="C12" s="100" t="s">
        <v>125</v>
      </c>
      <c r="D12" s="100" t="s">
        <v>122</v>
      </c>
      <c r="E12" s="100" t="s">
        <v>8</v>
      </c>
      <c r="F12" s="100" t="s">
        <v>122</v>
      </c>
      <c r="G12" s="100"/>
      <c r="H12" s="100"/>
      <c r="I12" s="114">
        <f t="shared" si="2"/>
        <v>1601.3</v>
      </c>
      <c r="J12" s="114">
        <f t="shared" si="1"/>
        <v>1301.3</v>
      </c>
      <c r="K12" s="114">
        <f t="shared" si="1"/>
        <v>1301.3</v>
      </c>
    </row>
    <row r="13" spans="1:12" ht="25.5" x14ac:dyDescent="0.2">
      <c r="A13" s="98" t="s">
        <v>499</v>
      </c>
      <c r="B13" s="100" t="s">
        <v>122</v>
      </c>
      <c r="C13" s="100" t="s">
        <v>125</v>
      </c>
      <c r="D13" s="100" t="s">
        <v>122</v>
      </c>
      <c r="E13" s="100" t="s">
        <v>8</v>
      </c>
      <c r="F13" s="100" t="s">
        <v>122</v>
      </c>
      <c r="G13" s="100" t="s">
        <v>128</v>
      </c>
      <c r="H13" s="100"/>
      <c r="I13" s="114">
        <f t="shared" si="2"/>
        <v>1601.3</v>
      </c>
      <c r="J13" s="114">
        <f t="shared" si="1"/>
        <v>1301.3</v>
      </c>
      <c r="K13" s="114">
        <f t="shared" si="1"/>
        <v>1301.3</v>
      </c>
    </row>
    <row r="14" spans="1:12" ht="63.75" customHeight="1" x14ac:dyDescent="0.2">
      <c r="A14" s="98" t="s">
        <v>130</v>
      </c>
      <c r="B14" s="100" t="s">
        <v>122</v>
      </c>
      <c r="C14" s="100" t="s">
        <v>125</v>
      </c>
      <c r="D14" s="100" t="s">
        <v>122</v>
      </c>
      <c r="E14" s="100" t="s">
        <v>8</v>
      </c>
      <c r="F14" s="100" t="s">
        <v>122</v>
      </c>
      <c r="G14" s="100" t="s">
        <v>128</v>
      </c>
      <c r="H14" s="100" t="s">
        <v>129</v>
      </c>
      <c r="I14" s="114">
        <f t="shared" si="2"/>
        <v>1601.3</v>
      </c>
      <c r="J14" s="114">
        <f t="shared" si="1"/>
        <v>1301.3</v>
      </c>
      <c r="K14" s="114">
        <f t="shared" si="1"/>
        <v>1301.3</v>
      </c>
    </row>
    <row r="15" spans="1:12" ht="24.75" customHeight="1" x14ac:dyDescent="0.2">
      <c r="A15" s="98" t="s">
        <v>132</v>
      </c>
      <c r="B15" s="100" t="s">
        <v>122</v>
      </c>
      <c r="C15" s="100" t="s">
        <v>125</v>
      </c>
      <c r="D15" s="100" t="s">
        <v>122</v>
      </c>
      <c r="E15" s="100" t="s">
        <v>8</v>
      </c>
      <c r="F15" s="100" t="s">
        <v>122</v>
      </c>
      <c r="G15" s="100" t="s">
        <v>128</v>
      </c>
      <c r="H15" s="100" t="s">
        <v>131</v>
      </c>
      <c r="I15" s="114">
        <f>'Приложение 3'!J16</f>
        <v>1601.3</v>
      </c>
      <c r="J15" s="114">
        <f>'Приложение 3'!K16</f>
        <v>1301.3</v>
      </c>
      <c r="K15" s="114">
        <f>'Приложение 3'!L16</f>
        <v>1301.3</v>
      </c>
    </row>
    <row r="16" spans="1:12" ht="52.5" customHeight="1" x14ac:dyDescent="0.2">
      <c r="A16" s="119" t="s">
        <v>134</v>
      </c>
      <c r="B16" s="103" t="s">
        <v>122</v>
      </c>
      <c r="C16" s="103" t="s">
        <v>133</v>
      </c>
      <c r="D16" s="103"/>
      <c r="E16" s="103"/>
      <c r="F16" s="103"/>
      <c r="G16" s="103"/>
      <c r="H16" s="103"/>
      <c r="I16" s="104">
        <f>I17+I57+I51</f>
        <v>18090.299999999996</v>
      </c>
      <c r="J16" s="104">
        <f>J17+J57+J51</f>
        <v>11129.6</v>
      </c>
      <c r="K16" s="104">
        <f>K17+K57+K51</f>
        <v>11182.6</v>
      </c>
    </row>
    <row r="17" spans="1:11" ht="42" customHeight="1" x14ac:dyDescent="0.2">
      <c r="A17" s="105" t="s">
        <v>428</v>
      </c>
      <c r="B17" s="103" t="s">
        <v>122</v>
      </c>
      <c r="C17" s="103" t="s">
        <v>133</v>
      </c>
      <c r="D17" s="103" t="s">
        <v>122</v>
      </c>
      <c r="E17" s="103"/>
      <c r="F17" s="103"/>
      <c r="G17" s="103"/>
      <c r="H17" s="103"/>
      <c r="I17" s="104">
        <f>I18</f>
        <v>18031.199999999997</v>
      </c>
      <c r="J17" s="104">
        <f t="shared" ref="J17:K17" si="3">J18</f>
        <v>11070.5</v>
      </c>
      <c r="K17" s="104">
        <f t="shared" si="3"/>
        <v>11123.5</v>
      </c>
    </row>
    <row r="18" spans="1:11" ht="38.25" customHeight="1" x14ac:dyDescent="0.2">
      <c r="A18" s="105" t="s">
        <v>126</v>
      </c>
      <c r="B18" s="103" t="s">
        <v>122</v>
      </c>
      <c r="C18" s="103" t="s">
        <v>133</v>
      </c>
      <c r="D18" s="103" t="s">
        <v>122</v>
      </c>
      <c r="E18" s="103" t="s">
        <v>8</v>
      </c>
      <c r="F18" s="103"/>
      <c r="G18" s="103"/>
      <c r="H18" s="103"/>
      <c r="I18" s="104">
        <f>I19</f>
        <v>18031.199999999997</v>
      </c>
      <c r="J18" s="104">
        <f t="shared" ref="J18:K18" si="4">J19</f>
        <v>11070.5</v>
      </c>
      <c r="K18" s="104">
        <f t="shared" si="4"/>
        <v>11123.5</v>
      </c>
    </row>
    <row r="19" spans="1:11" ht="36" customHeight="1" x14ac:dyDescent="0.2">
      <c r="A19" s="105" t="s">
        <v>127</v>
      </c>
      <c r="B19" s="103" t="s">
        <v>122</v>
      </c>
      <c r="C19" s="103" t="s">
        <v>133</v>
      </c>
      <c r="D19" s="103" t="s">
        <v>122</v>
      </c>
      <c r="E19" s="103" t="s">
        <v>8</v>
      </c>
      <c r="F19" s="103" t="s">
        <v>122</v>
      </c>
      <c r="G19" s="103"/>
      <c r="H19" s="103"/>
      <c r="I19" s="104">
        <f>I20+I23+I30+I33+I39+I42+I45+I48+I36</f>
        <v>18031.199999999997</v>
      </c>
      <c r="J19" s="104">
        <f>J20+J23+J30+J33+J39+J42+J45+J48+J36</f>
        <v>11070.5</v>
      </c>
      <c r="K19" s="104">
        <f>K20+K23+K30+K33+K39+K42+K45+K48+K36</f>
        <v>11123.5</v>
      </c>
    </row>
    <row r="20" spans="1:11" ht="28.5" customHeight="1" x14ac:dyDescent="0.2">
      <c r="A20" s="105" t="s">
        <v>136</v>
      </c>
      <c r="B20" s="103" t="s">
        <v>122</v>
      </c>
      <c r="C20" s="103" t="s">
        <v>133</v>
      </c>
      <c r="D20" s="103" t="s">
        <v>122</v>
      </c>
      <c r="E20" s="103" t="s">
        <v>8</v>
      </c>
      <c r="F20" s="103" t="s">
        <v>122</v>
      </c>
      <c r="G20" s="103" t="s">
        <v>135</v>
      </c>
      <c r="H20" s="103"/>
      <c r="I20" s="104">
        <f>I21</f>
        <v>16384.400000000001</v>
      </c>
      <c r="J20" s="104">
        <f t="shared" ref="J20:K21" si="5">J21</f>
        <v>9239.2999999999993</v>
      </c>
      <c r="K20" s="104">
        <f t="shared" si="5"/>
        <v>9255.2000000000007</v>
      </c>
    </row>
    <row r="21" spans="1:11" ht="65.25" customHeight="1" x14ac:dyDescent="0.2">
      <c r="A21" s="105" t="s">
        <v>130</v>
      </c>
      <c r="B21" s="103" t="s">
        <v>122</v>
      </c>
      <c r="C21" s="103" t="s">
        <v>133</v>
      </c>
      <c r="D21" s="103" t="s">
        <v>122</v>
      </c>
      <c r="E21" s="103" t="s">
        <v>8</v>
      </c>
      <c r="F21" s="103" t="s">
        <v>122</v>
      </c>
      <c r="G21" s="103" t="s">
        <v>135</v>
      </c>
      <c r="H21" s="103" t="s">
        <v>129</v>
      </c>
      <c r="I21" s="104">
        <f>I22</f>
        <v>16384.400000000001</v>
      </c>
      <c r="J21" s="104">
        <f t="shared" si="5"/>
        <v>9239.2999999999993</v>
      </c>
      <c r="K21" s="104">
        <f t="shared" si="5"/>
        <v>9255.2000000000007</v>
      </c>
    </row>
    <row r="22" spans="1:11" ht="27.75" customHeight="1" x14ac:dyDescent="0.2">
      <c r="A22" s="105" t="s">
        <v>132</v>
      </c>
      <c r="B22" s="103" t="s">
        <v>122</v>
      </c>
      <c r="C22" s="103" t="s">
        <v>133</v>
      </c>
      <c r="D22" s="103" t="s">
        <v>122</v>
      </c>
      <c r="E22" s="103" t="s">
        <v>8</v>
      </c>
      <c r="F22" s="103" t="s">
        <v>122</v>
      </c>
      <c r="G22" s="103" t="s">
        <v>135</v>
      </c>
      <c r="H22" s="103" t="s">
        <v>131</v>
      </c>
      <c r="I22" s="104">
        <f>'Приложение 3'!J23+'Приложение 3'!J318</f>
        <v>16384.400000000001</v>
      </c>
      <c r="J22" s="104">
        <f>'Приложение 3'!K23+'Приложение 3'!K318</f>
        <v>9239.2999999999993</v>
      </c>
      <c r="K22" s="104">
        <f>'Приложение 3'!L23+'Приложение 3'!L318</f>
        <v>9255.2000000000007</v>
      </c>
    </row>
    <row r="23" spans="1:11" ht="25.5" x14ac:dyDescent="0.2">
      <c r="A23" s="105" t="s">
        <v>138</v>
      </c>
      <c r="B23" s="103" t="s">
        <v>122</v>
      </c>
      <c r="C23" s="103" t="s">
        <v>133</v>
      </c>
      <c r="D23" s="103" t="s">
        <v>122</v>
      </c>
      <c r="E23" s="103" t="s">
        <v>8</v>
      </c>
      <c r="F23" s="103" t="s">
        <v>122</v>
      </c>
      <c r="G23" s="103" t="s">
        <v>137</v>
      </c>
      <c r="H23" s="103"/>
      <c r="I23" s="104">
        <f>I24+I26+I28</f>
        <v>813.1</v>
      </c>
      <c r="J23" s="104">
        <f t="shared" ref="J23:K23" si="6">J24+J26+J28</f>
        <v>961.5</v>
      </c>
      <c r="K23" s="104">
        <f t="shared" si="6"/>
        <v>961.5</v>
      </c>
    </row>
    <row r="24" spans="1:11" ht="63.75" customHeight="1" x14ac:dyDescent="0.2">
      <c r="A24" s="105" t="s">
        <v>130</v>
      </c>
      <c r="B24" s="103" t="s">
        <v>122</v>
      </c>
      <c r="C24" s="103" t="s">
        <v>133</v>
      </c>
      <c r="D24" s="103" t="s">
        <v>122</v>
      </c>
      <c r="E24" s="103" t="s">
        <v>8</v>
      </c>
      <c r="F24" s="103" t="s">
        <v>122</v>
      </c>
      <c r="G24" s="103" t="s">
        <v>137</v>
      </c>
      <c r="H24" s="103" t="s">
        <v>129</v>
      </c>
      <c r="I24" s="104">
        <f>I25</f>
        <v>269.7</v>
      </c>
      <c r="J24" s="104">
        <f t="shared" ref="J24:K24" si="7">J25</f>
        <v>269.7</v>
      </c>
      <c r="K24" s="104">
        <f t="shared" si="7"/>
        <v>269.7</v>
      </c>
    </row>
    <row r="25" spans="1:11" ht="27" customHeight="1" x14ac:dyDescent="0.2">
      <c r="A25" s="105" t="s">
        <v>132</v>
      </c>
      <c r="B25" s="103" t="s">
        <v>122</v>
      </c>
      <c r="C25" s="103" t="s">
        <v>133</v>
      </c>
      <c r="D25" s="103" t="s">
        <v>122</v>
      </c>
      <c r="E25" s="103" t="s">
        <v>8</v>
      </c>
      <c r="F25" s="103" t="s">
        <v>122</v>
      </c>
      <c r="G25" s="103" t="s">
        <v>137</v>
      </c>
      <c r="H25" s="103" t="s">
        <v>131</v>
      </c>
      <c r="I25" s="104">
        <f>'Приложение 3'!J321+'Приложение 3'!J26</f>
        <v>269.7</v>
      </c>
      <c r="J25" s="104">
        <f>'Приложение 3'!K321+'Приложение 3'!K26</f>
        <v>269.7</v>
      </c>
      <c r="K25" s="104">
        <f>'Приложение 3'!L321+'Приложение 3'!L26</f>
        <v>269.7</v>
      </c>
    </row>
    <row r="26" spans="1:11" ht="25.5" x14ac:dyDescent="0.2">
      <c r="A26" s="102" t="s">
        <v>141</v>
      </c>
      <c r="B26" s="103" t="s">
        <v>122</v>
      </c>
      <c r="C26" s="103" t="s">
        <v>133</v>
      </c>
      <c r="D26" s="103" t="s">
        <v>122</v>
      </c>
      <c r="E26" s="103" t="s">
        <v>8</v>
      </c>
      <c r="F26" s="103" t="s">
        <v>122</v>
      </c>
      <c r="G26" s="103" t="s">
        <v>137</v>
      </c>
      <c r="H26" s="103" t="s">
        <v>139</v>
      </c>
      <c r="I26" s="104">
        <f>I27</f>
        <v>393.40000000000003</v>
      </c>
      <c r="J26" s="104">
        <f t="shared" ref="J26:K26" si="8">J27</f>
        <v>541.80000000000007</v>
      </c>
      <c r="K26" s="104">
        <f t="shared" si="8"/>
        <v>541.80000000000007</v>
      </c>
    </row>
    <row r="27" spans="1:11" ht="38.25" x14ac:dyDescent="0.2">
      <c r="A27" s="102" t="s">
        <v>142</v>
      </c>
      <c r="B27" s="103" t="s">
        <v>122</v>
      </c>
      <c r="C27" s="103" t="s">
        <v>133</v>
      </c>
      <c r="D27" s="103" t="s">
        <v>122</v>
      </c>
      <c r="E27" s="103" t="s">
        <v>8</v>
      </c>
      <c r="F27" s="103" t="s">
        <v>122</v>
      </c>
      <c r="G27" s="103" t="s">
        <v>137</v>
      </c>
      <c r="H27" s="103" t="s">
        <v>140</v>
      </c>
      <c r="I27" s="104">
        <f>'Приложение 3'!J28+'Приложение 3'!J323</f>
        <v>393.40000000000003</v>
      </c>
      <c r="J27" s="104">
        <f>'Приложение 3'!K28+'Приложение 3'!K323</f>
        <v>541.80000000000007</v>
      </c>
      <c r="K27" s="104">
        <f>'Приложение 3'!L28+'Приложение 3'!L323</f>
        <v>541.80000000000007</v>
      </c>
    </row>
    <row r="28" spans="1:11" x14ac:dyDescent="0.2">
      <c r="A28" s="102" t="s">
        <v>146</v>
      </c>
      <c r="B28" s="103" t="s">
        <v>122</v>
      </c>
      <c r="C28" s="103" t="s">
        <v>133</v>
      </c>
      <c r="D28" s="103" t="s">
        <v>122</v>
      </c>
      <c r="E28" s="103" t="s">
        <v>8</v>
      </c>
      <c r="F28" s="103" t="s">
        <v>122</v>
      </c>
      <c r="G28" s="103" t="s">
        <v>137</v>
      </c>
      <c r="H28" s="103" t="s">
        <v>144</v>
      </c>
      <c r="I28" s="104">
        <f>I29</f>
        <v>150</v>
      </c>
      <c r="J28" s="104">
        <f t="shared" ref="J28:K28" si="9">J29</f>
        <v>150</v>
      </c>
      <c r="K28" s="104">
        <f t="shared" si="9"/>
        <v>150</v>
      </c>
    </row>
    <row r="29" spans="1:11" x14ac:dyDescent="0.2">
      <c r="A29" s="102" t="s">
        <v>147</v>
      </c>
      <c r="B29" s="103" t="s">
        <v>122</v>
      </c>
      <c r="C29" s="103" t="s">
        <v>133</v>
      </c>
      <c r="D29" s="103" t="s">
        <v>122</v>
      </c>
      <c r="E29" s="103" t="s">
        <v>8</v>
      </c>
      <c r="F29" s="103" t="s">
        <v>122</v>
      </c>
      <c r="G29" s="103" t="s">
        <v>137</v>
      </c>
      <c r="H29" s="103" t="s">
        <v>145</v>
      </c>
      <c r="I29" s="104">
        <f>'Приложение 3'!J30</f>
        <v>150</v>
      </c>
      <c r="J29" s="104">
        <f>'Приложение 3'!K30</f>
        <v>150</v>
      </c>
      <c r="K29" s="104">
        <f>'Приложение 3'!L30</f>
        <v>150</v>
      </c>
    </row>
    <row r="30" spans="1:11" ht="51" customHeight="1" x14ac:dyDescent="0.2">
      <c r="A30" s="105" t="s">
        <v>149</v>
      </c>
      <c r="B30" s="103" t="s">
        <v>122</v>
      </c>
      <c r="C30" s="103" t="s">
        <v>133</v>
      </c>
      <c r="D30" s="103" t="s">
        <v>122</v>
      </c>
      <c r="E30" s="103" t="s">
        <v>8</v>
      </c>
      <c r="F30" s="103" t="s">
        <v>122</v>
      </c>
      <c r="G30" s="103" t="s">
        <v>148</v>
      </c>
      <c r="H30" s="103"/>
      <c r="I30" s="104">
        <f>I31</f>
        <v>161.6</v>
      </c>
      <c r="J30" s="104">
        <f t="shared" ref="J30:K31" si="10">J31</f>
        <v>168.1</v>
      </c>
      <c r="K30" s="104">
        <f t="shared" si="10"/>
        <v>174.8</v>
      </c>
    </row>
    <row r="31" spans="1:11" ht="63" customHeight="1" x14ac:dyDescent="0.2">
      <c r="A31" s="105" t="s">
        <v>130</v>
      </c>
      <c r="B31" s="103" t="s">
        <v>122</v>
      </c>
      <c r="C31" s="103" t="s">
        <v>133</v>
      </c>
      <c r="D31" s="103" t="s">
        <v>122</v>
      </c>
      <c r="E31" s="103" t="s">
        <v>8</v>
      </c>
      <c r="F31" s="103" t="s">
        <v>122</v>
      </c>
      <c r="G31" s="103" t="s">
        <v>148</v>
      </c>
      <c r="H31" s="103" t="s">
        <v>129</v>
      </c>
      <c r="I31" s="104">
        <f>I32</f>
        <v>161.6</v>
      </c>
      <c r="J31" s="104">
        <f t="shared" si="10"/>
        <v>168.1</v>
      </c>
      <c r="K31" s="104">
        <f t="shared" si="10"/>
        <v>174.8</v>
      </c>
    </row>
    <row r="32" spans="1:11" ht="26.25" customHeight="1" x14ac:dyDescent="0.2">
      <c r="A32" s="105" t="s">
        <v>132</v>
      </c>
      <c r="B32" s="103" t="s">
        <v>122</v>
      </c>
      <c r="C32" s="103" t="s">
        <v>133</v>
      </c>
      <c r="D32" s="103" t="s">
        <v>122</v>
      </c>
      <c r="E32" s="103" t="s">
        <v>8</v>
      </c>
      <c r="F32" s="103" t="s">
        <v>122</v>
      </c>
      <c r="G32" s="103" t="s">
        <v>148</v>
      </c>
      <c r="H32" s="103" t="s">
        <v>131</v>
      </c>
      <c r="I32" s="104">
        <f>'Приложение 3'!J33</f>
        <v>161.6</v>
      </c>
      <c r="J32" s="104">
        <f>'Приложение 3'!K33</f>
        <v>168.1</v>
      </c>
      <c r="K32" s="104">
        <f>'Приложение 3'!L33</f>
        <v>174.8</v>
      </c>
    </row>
    <row r="33" spans="1:11" ht="114" customHeight="1" x14ac:dyDescent="0.2">
      <c r="A33" s="105" t="s">
        <v>151</v>
      </c>
      <c r="B33" s="103" t="s">
        <v>122</v>
      </c>
      <c r="C33" s="103" t="s">
        <v>133</v>
      </c>
      <c r="D33" s="103" t="s">
        <v>122</v>
      </c>
      <c r="E33" s="103" t="s">
        <v>8</v>
      </c>
      <c r="F33" s="103" t="s">
        <v>122</v>
      </c>
      <c r="G33" s="103" t="s">
        <v>150</v>
      </c>
      <c r="H33" s="103"/>
      <c r="I33" s="104">
        <f>I34</f>
        <v>185.9</v>
      </c>
      <c r="J33" s="104">
        <f t="shared" ref="J33:K34" si="11">J34</f>
        <v>193.4</v>
      </c>
      <c r="K33" s="104">
        <f t="shared" si="11"/>
        <v>201.1</v>
      </c>
    </row>
    <row r="34" spans="1:11" ht="63" customHeight="1" x14ac:dyDescent="0.2">
      <c r="A34" s="105" t="s">
        <v>130</v>
      </c>
      <c r="B34" s="103" t="s">
        <v>122</v>
      </c>
      <c r="C34" s="103" t="s">
        <v>133</v>
      </c>
      <c r="D34" s="103" t="s">
        <v>122</v>
      </c>
      <c r="E34" s="103" t="s">
        <v>8</v>
      </c>
      <c r="F34" s="103" t="s">
        <v>122</v>
      </c>
      <c r="G34" s="103" t="s">
        <v>150</v>
      </c>
      <c r="H34" s="103" t="s">
        <v>129</v>
      </c>
      <c r="I34" s="104">
        <f>I35</f>
        <v>185.9</v>
      </c>
      <c r="J34" s="104">
        <f t="shared" si="11"/>
        <v>193.4</v>
      </c>
      <c r="K34" s="104">
        <f t="shared" si="11"/>
        <v>201.1</v>
      </c>
    </row>
    <row r="35" spans="1:11" ht="22.5" customHeight="1" x14ac:dyDescent="0.2">
      <c r="A35" s="105" t="s">
        <v>132</v>
      </c>
      <c r="B35" s="103" t="s">
        <v>122</v>
      </c>
      <c r="C35" s="103" t="s">
        <v>133</v>
      </c>
      <c r="D35" s="103" t="s">
        <v>122</v>
      </c>
      <c r="E35" s="103" t="s">
        <v>8</v>
      </c>
      <c r="F35" s="103" t="s">
        <v>122</v>
      </c>
      <c r="G35" s="103" t="s">
        <v>150</v>
      </c>
      <c r="H35" s="103" t="s">
        <v>131</v>
      </c>
      <c r="I35" s="104">
        <f>'Приложение 3'!J36</f>
        <v>185.9</v>
      </c>
      <c r="J35" s="104">
        <f>'Приложение 3'!K36</f>
        <v>193.4</v>
      </c>
      <c r="K35" s="104">
        <f>'Приложение 3'!L36</f>
        <v>201.1</v>
      </c>
    </row>
    <row r="36" spans="1:11" ht="104.25" customHeight="1" x14ac:dyDescent="0.2">
      <c r="A36" s="105" t="s">
        <v>153</v>
      </c>
      <c r="B36" s="103" t="s">
        <v>122</v>
      </c>
      <c r="C36" s="103" t="s">
        <v>133</v>
      </c>
      <c r="D36" s="103" t="s">
        <v>122</v>
      </c>
      <c r="E36" s="103" t="s">
        <v>8</v>
      </c>
      <c r="F36" s="103" t="s">
        <v>122</v>
      </c>
      <c r="G36" s="103" t="s">
        <v>152</v>
      </c>
      <c r="H36" s="103"/>
      <c r="I36" s="104">
        <f>I37</f>
        <v>3.1</v>
      </c>
      <c r="J36" s="104">
        <f t="shared" ref="J36:K37" si="12">J37</f>
        <v>3.2</v>
      </c>
      <c r="K36" s="104">
        <f t="shared" si="12"/>
        <v>3.3</v>
      </c>
    </row>
    <row r="37" spans="1:11" ht="27" customHeight="1" x14ac:dyDescent="0.2">
      <c r="A37" s="102" t="s">
        <v>141</v>
      </c>
      <c r="B37" s="103" t="s">
        <v>122</v>
      </c>
      <c r="C37" s="103" t="s">
        <v>133</v>
      </c>
      <c r="D37" s="103" t="s">
        <v>122</v>
      </c>
      <c r="E37" s="103" t="s">
        <v>8</v>
      </c>
      <c r="F37" s="103" t="s">
        <v>122</v>
      </c>
      <c r="G37" s="103" t="s">
        <v>152</v>
      </c>
      <c r="H37" s="103" t="s">
        <v>139</v>
      </c>
      <c r="I37" s="104">
        <f>I38</f>
        <v>3.1</v>
      </c>
      <c r="J37" s="104">
        <f t="shared" si="12"/>
        <v>3.2</v>
      </c>
      <c r="K37" s="104">
        <f t="shared" si="12"/>
        <v>3.3</v>
      </c>
    </row>
    <row r="38" spans="1:11" ht="28.5" customHeight="1" x14ac:dyDescent="0.2">
      <c r="A38" s="102" t="s">
        <v>142</v>
      </c>
      <c r="B38" s="103" t="s">
        <v>122</v>
      </c>
      <c r="C38" s="103" t="s">
        <v>133</v>
      </c>
      <c r="D38" s="103" t="s">
        <v>122</v>
      </c>
      <c r="E38" s="103" t="s">
        <v>8</v>
      </c>
      <c r="F38" s="103" t="s">
        <v>122</v>
      </c>
      <c r="G38" s="103" t="s">
        <v>152</v>
      </c>
      <c r="H38" s="103" t="s">
        <v>140</v>
      </c>
      <c r="I38" s="104">
        <f>'Приложение 3'!J39</f>
        <v>3.1</v>
      </c>
      <c r="J38" s="104">
        <f>'Приложение 3'!K39</f>
        <v>3.2</v>
      </c>
      <c r="K38" s="104">
        <f>'Приложение 3'!L39</f>
        <v>3.3</v>
      </c>
    </row>
    <row r="39" spans="1:11" ht="77.25" customHeight="1" x14ac:dyDescent="0.2">
      <c r="A39" s="105" t="s">
        <v>501</v>
      </c>
      <c r="B39" s="103" t="s">
        <v>122</v>
      </c>
      <c r="C39" s="103" t="s">
        <v>133</v>
      </c>
      <c r="D39" s="103" t="s">
        <v>122</v>
      </c>
      <c r="E39" s="103" t="s">
        <v>8</v>
      </c>
      <c r="F39" s="103" t="s">
        <v>122</v>
      </c>
      <c r="G39" s="103" t="s">
        <v>154</v>
      </c>
      <c r="H39" s="103"/>
      <c r="I39" s="104">
        <f>I40</f>
        <v>110.3</v>
      </c>
      <c r="J39" s="104">
        <f t="shared" ref="J39:K40" si="13">J40</f>
        <v>118.5</v>
      </c>
      <c r="K39" s="104">
        <f t="shared" si="13"/>
        <v>127.1</v>
      </c>
    </row>
    <row r="40" spans="1:11" ht="64.5" customHeight="1" x14ac:dyDescent="0.2">
      <c r="A40" s="105" t="s">
        <v>130</v>
      </c>
      <c r="B40" s="103" t="s">
        <v>122</v>
      </c>
      <c r="C40" s="103" t="s">
        <v>133</v>
      </c>
      <c r="D40" s="103" t="s">
        <v>122</v>
      </c>
      <c r="E40" s="103" t="s">
        <v>8</v>
      </c>
      <c r="F40" s="103" t="s">
        <v>122</v>
      </c>
      <c r="G40" s="103" t="s">
        <v>154</v>
      </c>
      <c r="H40" s="103" t="s">
        <v>129</v>
      </c>
      <c r="I40" s="104">
        <f>I41</f>
        <v>110.3</v>
      </c>
      <c r="J40" s="104">
        <f t="shared" si="13"/>
        <v>118.5</v>
      </c>
      <c r="K40" s="104">
        <f t="shared" si="13"/>
        <v>127.1</v>
      </c>
    </row>
    <row r="41" spans="1:11" ht="24.75" customHeight="1" x14ac:dyDescent="0.2">
      <c r="A41" s="105" t="s">
        <v>132</v>
      </c>
      <c r="B41" s="103" t="s">
        <v>122</v>
      </c>
      <c r="C41" s="103" t="s">
        <v>133</v>
      </c>
      <c r="D41" s="103" t="s">
        <v>122</v>
      </c>
      <c r="E41" s="103" t="s">
        <v>8</v>
      </c>
      <c r="F41" s="103" t="s">
        <v>122</v>
      </c>
      <c r="G41" s="103" t="s">
        <v>154</v>
      </c>
      <c r="H41" s="103" t="s">
        <v>131</v>
      </c>
      <c r="I41" s="104">
        <f>'Приложение 3'!J42</f>
        <v>110.3</v>
      </c>
      <c r="J41" s="104">
        <f>'Приложение 3'!K42</f>
        <v>118.5</v>
      </c>
      <c r="K41" s="104">
        <f>'Приложение 3'!L42</f>
        <v>127.1</v>
      </c>
    </row>
    <row r="42" spans="1:11" ht="87" customHeight="1" x14ac:dyDescent="0.2">
      <c r="A42" s="105" t="s">
        <v>156</v>
      </c>
      <c r="B42" s="103" t="s">
        <v>122</v>
      </c>
      <c r="C42" s="103" t="s">
        <v>133</v>
      </c>
      <c r="D42" s="103" t="s">
        <v>122</v>
      </c>
      <c r="E42" s="103" t="s">
        <v>8</v>
      </c>
      <c r="F42" s="103" t="s">
        <v>122</v>
      </c>
      <c r="G42" s="103" t="s">
        <v>155</v>
      </c>
      <c r="H42" s="103"/>
      <c r="I42" s="104">
        <f>I43</f>
        <v>194.1</v>
      </c>
      <c r="J42" s="104">
        <f t="shared" ref="J42:K43" si="14">J43</f>
        <v>201.9</v>
      </c>
      <c r="K42" s="104">
        <f t="shared" si="14"/>
        <v>209.9</v>
      </c>
    </row>
    <row r="43" spans="1:11" ht="67.5" customHeight="1" x14ac:dyDescent="0.2">
      <c r="A43" s="105" t="s">
        <v>130</v>
      </c>
      <c r="B43" s="103" t="s">
        <v>122</v>
      </c>
      <c r="C43" s="103" t="s">
        <v>133</v>
      </c>
      <c r="D43" s="103" t="s">
        <v>122</v>
      </c>
      <c r="E43" s="103" t="s">
        <v>8</v>
      </c>
      <c r="F43" s="103" t="s">
        <v>122</v>
      </c>
      <c r="G43" s="103" t="s">
        <v>155</v>
      </c>
      <c r="H43" s="103" t="s">
        <v>129</v>
      </c>
      <c r="I43" s="104">
        <f>I44</f>
        <v>194.1</v>
      </c>
      <c r="J43" s="104">
        <f t="shared" si="14"/>
        <v>201.9</v>
      </c>
      <c r="K43" s="104">
        <f t="shared" si="14"/>
        <v>209.9</v>
      </c>
    </row>
    <row r="44" spans="1:11" ht="25.5" customHeight="1" x14ac:dyDescent="0.2">
      <c r="A44" s="105" t="s">
        <v>132</v>
      </c>
      <c r="B44" s="103" t="s">
        <v>122</v>
      </c>
      <c r="C44" s="103" t="s">
        <v>133</v>
      </c>
      <c r="D44" s="103" t="s">
        <v>122</v>
      </c>
      <c r="E44" s="103" t="s">
        <v>8</v>
      </c>
      <c r="F44" s="103" t="s">
        <v>122</v>
      </c>
      <c r="G44" s="103" t="s">
        <v>155</v>
      </c>
      <c r="H44" s="103" t="s">
        <v>131</v>
      </c>
      <c r="I44" s="104">
        <f>'Приложение 3'!J45</f>
        <v>194.1</v>
      </c>
      <c r="J44" s="104">
        <f>'Приложение 3'!K45</f>
        <v>201.9</v>
      </c>
      <c r="K44" s="104">
        <f>'Приложение 3'!L45</f>
        <v>209.9</v>
      </c>
    </row>
    <row r="45" spans="1:11" ht="78" customHeight="1" x14ac:dyDescent="0.2">
      <c r="A45" s="105" t="s">
        <v>304</v>
      </c>
      <c r="B45" s="103" t="s">
        <v>122</v>
      </c>
      <c r="C45" s="103" t="s">
        <v>133</v>
      </c>
      <c r="D45" s="103" t="s">
        <v>122</v>
      </c>
      <c r="E45" s="103" t="s">
        <v>8</v>
      </c>
      <c r="F45" s="103" t="s">
        <v>122</v>
      </c>
      <c r="G45" s="103" t="s">
        <v>303</v>
      </c>
      <c r="H45" s="103"/>
      <c r="I45" s="104">
        <f>I46</f>
        <v>144.69999999999999</v>
      </c>
      <c r="J45" s="104">
        <f t="shared" ref="J45:K46" si="15">J46</f>
        <v>150.5</v>
      </c>
      <c r="K45" s="104">
        <f t="shared" si="15"/>
        <v>156.5</v>
      </c>
    </row>
    <row r="46" spans="1:11" ht="65.25" customHeight="1" x14ac:dyDescent="0.2">
      <c r="A46" s="105" t="s">
        <v>130</v>
      </c>
      <c r="B46" s="103" t="s">
        <v>122</v>
      </c>
      <c r="C46" s="103" t="s">
        <v>133</v>
      </c>
      <c r="D46" s="103" t="s">
        <v>122</v>
      </c>
      <c r="E46" s="103" t="s">
        <v>8</v>
      </c>
      <c r="F46" s="103" t="s">
        <v>122</v>
      </c>
      <c r="G46" s="103" t="s">
        <v>303</v>
      </c>
      <c r="H46" s="103" t="s">
        <v>129</v>
      </c>
      <c r="I46" s="104">
        <f>I47</f>
        <v>144.69999999999999</v>
      </c>
      <c r="J46" s="104">
        <f t="shared" si="15"/>
        <v>150.5</v>
      </c>
      <c r="K46" s="104">
        <f t="shared" si="15"/>
        <v>156.5</v>
      </c>
    </row>
    <row r="47" spans="1:11" ht="23.25" customHeight="1" x14ac:dyDescent="0.2">
      <c r="A47" s="105" t="s">
        <v>132</v>
      </c>
      <c r="B47" s="103" t="s">
        <v>122</v>
      </c>
      <c r="C47" s="103" t="s">
        <v>133</v>
      </c>
      <c r="D47" s="103" t="s">
        <v>122</v>
      </c>
      <c r="E47" s="103" t="s">
        <v>8</v>
      </c>
      <c r="F47" s="103" t="s">
        <v>122</v>
      </c>
      <c r="G47" s="103" t="s">
        <v>303</v>
      </c>
      <c r="H47" s="103" t="s">
        <v>131</v>
      </c>
      <c r="I47" s="104">
        <f>'Приложение 3'!J326</f>
        <v>144.69999999999999</v>
      </c>
      <c r="J47" s="104">
        <f>'Приложение 3'!K326</f>
        <v>150.5</v>
      </c>
      <c r="K47" s="104">
        <f>'Приложение 3'!L326</f>
        <v>156.5</v>
      </c>
    </row>
    <row r="48" spans="1:11" ht="81.75" customHeight="1" x14ac:dyDescent="0.2">
      <c r="A48" s="105" t="s">
        <v>158</v>
      </c>
      <c r="B48" s="103" t="s">
        <v>122</v>
      </c>
      <c r="C48" s="103" t="s">
        <v>133</v>
      </c>
      <c r="D48" s="103" t="s">
        <v>122</v>
      </c>
      <c r="E48" s="103" t="s">
        <v>8</v>
      </c>
      <c r="F48" s="103" t="s">
        <v>122</v>
      </c>
      <c r="G48" s="103" t="s">
        <v>157</v>
      </c>
      <c r="H48" s="103"/>
      <c r="I48" s="104">
        <f>I49</f>
        <v>34</v>
      </c>
      <c r="J48" s="104">
        <f t="shared" ref="J48:K49" si="16">J49</f>
        <v>34.1</v>
      </c>
      <c r="K48" s="104">
        <f t="shared" si="16"/>
        <v>34.1</v>
      </c>
    </row>
    <row r="49" spans="1:11" ht="62.25" customHeight="1" x14ac:dyDescent="0.2">
      <c r="A49" s="105" t="s">
        <v>130</v>
      </c>
      <c r="B49" s="103" t="s">
        <v>122</v>
      </c>
      <c r="C49" s="103" t="s">
        <v>133</v>
      </c>
      <c r="D49" s="103" t="s">
        <v>122</v>
      </c>
      <c r="E49" s="103" t="s">
        <v>8</v>
      </c>
      <c r="F49" s="103" t="s">
        <v>122</v>
      </c>
      <c r="G49" s="103" t="s">
        <v>157</v>
      </c>
      <c r="H49" s="103" t="s">
        <v>129</v>
      </c>
      <c r="I49" s="104">
        <f>I50</f>
        <v>34</v>
      </c>
      <c r="J49" s="104">
        <f t="shared" si="16"/>
        <v>34.1</v>
      </c>
      <c r="K49" s="104">
        <f t="shared" si="16"/>
        <v>34.1</v>
      </c>
    </row>
    <row r="50" spans="1:11" ht="23.25" customHeight="1" x14ac:dyDescent="0.2">
      <c r="A50" s="105" t="s">
        <v>132</v>
      </c>
      <c r="B50" s="103" t="s">
        <v>122</v>
      </c>
      <c r="C50" s="103" t="s">
        <v>133</v>
      </c>
      <c r="D50" s="103" t="s">
        <v>122</v>
      </c>
      <c r="E50" s="103" t="s">
        <v>8</v>
      </c>
      <c r="F50" s="103" t="s">
        <v>122</v>
      </c>
      <c r="G50" s="103" t="s">
        <v>157</v>
      </c>
      <c r="H50" s="103" t="s">
        <v>131</v>
      </c>
      <c r="I50" s="104">
        <f>'Приложение 3'!J48</f>
        <v>34</v>
      </c>
      <c r="J50" s="104">
        <f>'Приложение 3'!K48</f>
        <v>34.1</v>
      </c>
      <c r="K50" s="104">
        <f>'Приложение 3'!L48</f>
        <v>34.1</v>
      </c>
    </row>
    <row r="51" spans="1:11" ht="63.75" x14ac:dyDescent="0.2">
      <c r="A51" s="105" t="s">
        <v>506</v>
      </c>
      <c r="B51" s="103" t="s">
        <v>122</v>
      </c>
      <c r="C51" s="103" t="s">
        <v>133</v>
      </c>
      <c r="D51" s="103" t="s">
        <v>430</v>
      </c>
      <c r="E51" s="103"/>
      <c r="F51" s="103"/>
      <c r="G51" s="103"/>
      <c r="H51" s="103"/>
      <c r="I51" s="104">
        <f>I52</f>
        <v>25</v>
      </c>
      <c r="J51" s="104">
        <f t="shared" ref="J51:K53" si="17">J52</f>
        <v>25</v>
      </c>
      <c r="K51" s="104">
        <f t="shared" si="17"/>
        <v>25</v>
      </c>
    </row>
    <row r="52" spans="1:11" ht="29.25" customHeight="1" x14ac:dyDescent="0.2">
      <c r="A52" s="101" t="s">
        <v>490</v>
      </c>
      <c r="B52" s="103" t="s">
        <v>122</v>
      </c>
      <c r="C52" s="103" t="s">
        <v>133</v>
      </c>
      <c r="D52" s="103" t="s">
        <v>430</v>
      </c>
      <c r="E52" s="103" t="s">
        <v>9</v>
      </c>
      <c r="F52" s="103"/>
      <c r="G52" s="103"/>
      <c r="H52" s="103"/>
      <c r="I52" s="104">
        <f>I53</f>
        <v>25</v>
      </c>
      <c r="J52" s="104">
        <f t="shared" si="17"/>
        <v>25</v>
      </c>
      <c r="K52" s="104">
        <f t="shared" si="17"/>
        <v>25</v>
      </c>
    </row>
    <row r="53" spans="1:11" ht="34.5" customHeight="1" x14ac:dyDescent="0.2">
      <c r="A53" s="105" t="s">
        <v>433</v>
      </c>
      <c r="B53" s="103" t="s">
        <v>122</v>
      </c>
      <c r="C53" s="103" t="s">
        <v>133</v>
      </c>
      <c r="D53" s="103" t="s">
        <v>430</v>
      </c>
      <c r="E53" s="103" t="s">
        <v>9</v>
      </c>
      <c r="F53" s="103" t="s">
        <v>133</v>
      </c>
      <c r="G53" s="103"/>
      <c r="H53" s="103"/>
      <c r="I53" s="104">
        <f>I54</f>
        <v>25</v>
      </c>
      <c r="J53" s="104">
        <f t="shared" si="17"/>
        <v>25</v>
      </c>
      <c r="K53" s="104">
        <f t="shared" si="17"/>
        <v>25</v>
      </c>
    </row>
    <row r="54" spans="1:11" ht="29.25" customHeight="1" x14ac:dyDescent="0.2">
      <c r="A54" s="105" t="s">
        <v>138</v>
      </c>
      <c r="B54" s="103" t="s">
        <v>122</v>
      </c>
      <c r="C54" s="103" t="s">
        <v>133</v>
      </c>
      <c r="D54" s="103" t="s">
        <v>430</v>
      </c>
      <c r="E54" s="103" t="s">
        <v>9</v>
      </c>
      <c r="F54" s="103" t="s">
        <v>133</v>
      </c>
      <c r="G54" s="103" t="s">
        <v>137</v>
      </c>
      <c r="H54" s="103"/>
      <c r="I54" s="104">
        <f>I55</f>
        <v>25</v>
      </c>
      <c r="J54" s="104">
        <f t="shared" ref="J54:K55" si="18">J55</f>
        <v>25</v>
      </c>
      <c r="K54" s="104">
        <f t="shared" si="18"/>
        <v>25</v>
      </c>
    </row>
    <row r="55" spans="1:11" ht="26.25" customHeight="1" x14ac:dyDescent="0.2">
      <c r="A55" s="102" t="s">
        <v>141</v>
      </c>
      <c r="B55" s="103" t="s">
        <v>122</v>
      </c>
      <c r="C55" s="103" t="s">
        <v>133</v>
      </c>
      <c r="D55" s="103" t="s">
        <v>430</v>
      </c>
      <c r="E55" s="103" t="s">
        <v>9</v>
      </c>
      <c r="F55" s="103" t="s">
        <v>133</v>
      </c>
      <c r="G55" s="103" t="s">
        <v>137</v>
      </c>
      <c r="H55" s="103" t="s">
        <v>139</v>
      </c>
      <c r="I55" s="104">
        <f>I56</f>
        <v>25</v>
      </c>
      <c r="J55" s="104">
        <f t="shared" si="18"/>
        <v>25</v>
      </c>
      <c r="K55" s="104">
        <f t="shared" si="18"/>
        <v>25</v>
      </c>
    </row>
    <row r="56" spans="1:11" ht="42" customHeight="1" x14ac:dyDescent="0.2">
      <c r="A56" s="102" t="s">
        <v>142</v>
      </c>
      <c r="B56" s="103" t="s">
        <v>122</v>
      </c>
      <c r="C56" s="103" t="s">
        <v>133</v>
      </c>
      <c r="D56" s="103" t="s">
        <v>430</v>
      </c>
      <c r="E56" s="103" t="s">
        <v>9</v>
      </c>
      <c r="F56" s="103" t="s">
        <v>133</v>
      </c>
      <c r="G56" s="103" t="s">
        <v>137</v>
      </c>
      <c r="H56" s="103" t="s">
        <v>140</v>
      </c>
      <c r="I56" s="104">
        <f>'Приложение 3'!J54</f>
        <v>25</v>
      </c>
      <c r="J56" s="104">
        <f>'Приложение 3'!K54</f>
        <v>25</v>
      </c>
      <c r="K56" s="104">
        <f>'Приложение 3'!L54</f>
        <v>25</v>
      </c>
    </row>
    <row r="57" spans="1:11" ht="25.5" x14ac:dyDescent="0.2">
      <c r="A57" s="105" t="s">
        <v>165</v>
      </c>
      <c r="B57" s="103" t="s">
        <v>122</v>
      </c>
      <c r="C57" s="103" t="s">
        <v>133</v>
      </c>
      <c r="D57" s="103" t="s">
        <v>161</v>
      </c>
      <c r="E57" s="103" t="s">
        <v>162</v>
      </c>
      <c r="F57" s="103"/>
      <c r="G57" s="103"/>
      <c r="H57" s="103"/>
      <c r="I57" s="104">
        <f>I58</f>
        <v>34.1</v>
      </c>
      <c r="J57" s="104">
        <f t="shared" ref="J57:K57" si="19">J58</f>
        <v>34.1</v>
      </c>
      <c r="K57" s="104">
        <f t="shared" si="19"/>
        <v>34.1</v>
      </c>
    </row>
    <row r="58" spans="1:11" ht="38.25" x14ac:dyDescent="0.2">
      <c r="A58" s="105" t="s">
        <v>166</v>
      </c>
      <c r="B58" s="103" t="s">
        <v>122</v>
      </c>
      <c r="C58" s="103" t="s">
        <v>133</v>
      </c>
      <c r="D58" s="103" t="s">
        <v>161</v>
      </c>
      <c r="E58" s="103" t="s">
        <v>8</v>
      </c>
      <c r="F58" s="103" t="s">
        <v>163</v>
      </c>
      <c r="G58" s="103"/>
      <c r="H58" s="103"/>
      <c r="I58" s="104">
        <f>I59+I62</f>
        <v>34.1</v>
      </c>
      <c r="J58" s="104">
        <f t="shared" ref="J58:K58" si="20">J59+J62</f>
        <v>34.1</v>
      </c>
      <c r="K58" s="104">
        <f t="shared" si="20"/>
        <v>34.1</v>
      </c>
    </row>
    <row r="59" spans="1:11" ht="48.75" customHeight="1" x14ac:dyDescent="0.2">
      <c r="A59" s="105" t="s">
        <v>167</v>
      </c>
      <c r="B59" s="103" t="s">
        <v>122</v>
      </c>
      <c r="C59" s="103" t="s">
        <v>133</v>
      </c>
      <c r="D59" s="103" t="s">
        <v>161</v>
      </c>
      <c r="E59" s="103" t="s">
        <v>8</v>
      </c>
      <c r="F59" s="103" t="s">
        <v>163</v>
      </c>
      <c r="G59" s="103" t="s">
        <v>164</v>
      </c>
      <c r="H59" s="103"/>
      <c r="I59" s="104">
        <f>I60</f>
        <v>0.7</v>
      </c>
      <c r="J59" s="104">
        <f t="shared" ref="J59:K60" si="21">J60</f>
        <v>0.7</v>
      </c>
      <c r="K59" s="104">
        <f t="shared" si="21"/>
        <v>0.7</v>
      </c>
    </row>
    <row r="60" spans="1:11" ht="25.5" x14ac:dyDescent="0.2">
      <c r="A60" s="102" t="s">
        <v>141</v>
      </c>
      <c r="B60" s="103" t="s">
        <v>122</v>
      </c>
      <c r="C60" s="103" t="s">
        <v>133</v>
      </c>
      <c r="D60" s="103" t="s">
        <v>161</v>
      </c>
      <c r="E60" s="103" t="s">
        <v>8</v>
      </c>
      <c r="F60" s="103" t="s">
        <v>163</v>
      </c>
      <c r="G60" s="103" t="s">
        <v>164</v>
      </c>
      <c r="H60" s="103" t="s">
        <v>139</v>
      </c>
      <c r="I60" s="104">
        <f>I61</f>
        <v>0.7</v>
      </c>
      <c r="J60" s="104">
        <f t="shared" si="21"/>
        <v>0.7</v>
      </c>
      <c r="K60" s="104">
        <f t="shared" si="21"/>
        <v>0.7</v>
      </c>
    </row>
    <row r="61" spans="1:11" ht="38.25" x14ac:dyDescent="0.2">
      <c r="A61" s="102" t="s">
        <v>142</v>
      </c>
      <c r="B61" s="103" t="s">
        <v>122</v>
      </c>
      <c r="C61" s="103" t="s">
        <v>133</v>
      </c>
      <c r="D61" s="103" t="s">
        <v>161</v>
      </c>
      <c r="E61" s="103" t="s">
        <v>8</v>
      </c>
      <c r="F61" s="103" t="s">
        <v>163</v>
      </c>
      <c r="G61" s="103" t="s">
        <v>164</v>
      </c>
      <c r="H61" s="103" t="s">
        <v>140</v>
      </c>
      <c r="I61" s="104">
        <f>'Приложение 3'!J59</f>
        <v>0.7</v>
      </c>
      <c r="J61" s="104">
        <f>'Приложение 3'!K59</f>
        <v>0.7</v>
      </c>
      <c r="K61" s="104">
        <f>'Приложение 3'!L59</f>
        <v>0.7</v>
      </c>
    </row>
    <row r="62" spans="1:11" ht="102" customHeight="1" x14ac:dyDescent="0.2">
      <c r="A62" s="105" t="s">
        <v>160</v>
      </c>
      <c r="B62" s="103" t="s">
        <v>122</v>
      </c>
      <c r="C62" s="103" t="s">
        <v>133</v>
      </c>
      <c r="D62" s="103" t="s">
        <v>161</v>
      </c>
      <c r="E62" s="103" t="s">
        <v>8</v>
      </c>
      <c r="F62" s="103" t="s">
        <v>163</v>
      </c>
      <c r="G62" s="103" t="s">
        <v>159</v>
      </c>
      <c r="H62" s="103"/>
      <c r="I62" s="104">
        <f>I63+I65</f>
        <v>33.4</v>
      </c>
      <c r="J62" s="104">
        <f t="shared" ref="J62:K62" si="22">J63+J65</f>
        <v>33.4</v>
      </c>
      <c r="K62" s="104">
        <f t="shared" si="22"/>
        <v>33.4</v>
      </c>
    </row>
    <row r="63" spans="1:11" ht="66.75" customHeight="1" x14ac:dyDescent="0.2">
      <c r="A63" s="105" t="s">
        <v>130</v>
      </c>
      <c r="B63" s="103" t="s">
        <v>122</v>
      </c>
      <c r="C63" s="103" t="s">
        <v>133</v>
      </c>
      <c r="D63" s="103" t="s">
        <v>161</v>
      </c>
      <c r="E63" s="103" t="s">
        <v>8</v>
      </c>
      <c r="F63" s="103" t="s">
        <v>163</v>
      </c>
      <c r="G63" s="103" t="s">
        <v>159</v>
      </c>
      <c r="H63" s="103" t="s">
        <v>129</v>
      </c>
      <c r="I63" s="104">
        <f>I64</f>
        <v>31.5</v>
      </c>
      <c r="J63" s="104">
        <f t="shared" ref="J63:K63" si="23">J64</f>
        <v>31.5</v>
      </c>
      <c r="K63" s="104">
        <f t="shared" si="23"/>
        <v>31.5</v>
      </c>
    </row>
    <row r="64" spans="1:11" ht="24.75" customHeight="1" x14ac:dyDescent="0.2">
      <c r="A64" s="105" t="s">
        <v>132</v>
      </c>
      <c r="B64" s="103" t="s">
        <v>122</v>
      </c>
      <c r="C64" s="103" t="s">
        <v>133</v>
      </c>
      <c r="D64" s="103" t="s">
        <v>161</v>
      </c>
      <c r="E64" s="103" t="s">
        <v>8</v>
      </c>
      <c r="F64" s="103" t="s">
        <v>163</v>
      </c>
      <c r="G64" s="103" t="s">
        <v>159</v>
      </c>
      <c r="H64" s="103" t="s">
        <v>131</v>
      </c>
      <c r="I64" s="104">
        <f>'Приложение 3'!J62</f>
        <v>31.5</v>
      </c>
      <c r="J64" s="104">
        <f>'Приложение 3'!K62</f>
        <v>31.5</v>
      </c>
      <c r="K64" s="104">
        <f>'Приложение 3'!L62</f>
        <v>31.5</v>
      </c>
    </row>
    <row r="65" spans="1:11" ht="24.75" customHeight="1" x14ac:dyDescent="0.2">
      <c r="A65" s="102" t="s">
        <v>141</v>
      </c>
      <c r="B65" s="103" t="s">
        <v>122</v>
      </c>
      <c r="C65" s="103" t="s">
        <v>133</v>
      </c>
      <c r="D65" s="103" t="s">
        <v>161</v>
      </c>
      <c r="E65" s="103" t="s">
        <v>8</v>
      </c>
      <c r="F65" s="103" t="s">
        <v>163</v>
      </c>
      <c r="G65" s="103" t="s">
        <v>159</v>
      </c>
      <c r="H65" s="103" t="s">
        <v>139</v>
      </c>
      <c r="I65" s="104">
        <f>I66</f>
        <v>1.9</v>
      </c>
      <c r="J65" s="104">
        <f t="shared" ref="J65:K65" si="24">J66</f>
        <v>1.9</v>
      </c>
      <c r="K65" s="104">
        <f t="shared" si="24"/>
        <v>1.9</v>
      </c>
    </row>
    <row r="66" spans="1:11" ht="24.75" customHeight="1" x14ac:dyDescent="0.2">
      <c r="A66" s="102" t="s">
        <v>142</v>
      </c>
      <c r="B66" s="103" t="s">
        <v>122</v>
      </c>
      <c r="C66" s="103" t="s">
        <v>133</v>
      </c>
      <c r="D66" s="103" t="s">
        <v>161</v>
      </c>
      <c r="E66" s="103" t="s">
        <v>8</v>
      </c>
      <c r="F66" s="103" t="s">
        <v>163</v>
      </c>
      <c r="G66" s="103" t="s">
        <v>159</v>
      </c>
      <c r="H66" s="103" t="s">
        <v>140</v>
      </c>
      <c r="I66" s="104">
        <f>'Приложение 3'!J64</f>
        <v>1.9</v>
      </c>
      <c r="J66" s="104">
        <f>'Приложение 3'!K64</f>
        <v>1.9</v>
      </c>
      <c r="K66" s="104">
        <f>'Приложение 3'!L64</f>
        <v>1.9</v>
      </c>
    </row>
    <row r="67" spans="1:11" ht="38.25" x14ac:dyDescent="0.2">
      <c r="A67" s="119" t="s">
        <v>239</v>
      </c>
      <c r="B67" s="103" t="s">
        <v>122</v>
      </c>
      <c r="C67" s="103" t="s">
        <v>234</v>
      </c>
      <c r="D67" s="103"/>
      <c r="E67" s="103"/>
      <c r="F67" s="103"/>
      <c r="G67" s="103"/>
      <c r="H67" s="103"/>
      <c r="I67" s="104">
        <f>I68</f>
        <v>3832.4</v>
      </c>
      <c r="J67" s="104">
        <f t="shared" ref="J67:K68" si="25">J68</f>
        <v>3874.1000000000004</v>
      </c>
      <c r="K67" s="104">
        <f t="shared" si="25"/>
        <v>3874.7000000000003</v>
      </c>
    </row>
    <row r="68" spans="1:11" ht="49.5" customHeight="1" x14ac:dyDescent="0.2">
      <c r="A68" s="105" t="s">
        <v>429</v>
      </c>
      <c r="B68" s="103" t="s">
        <v>122</v>
      </c>
      <c r="C68" s="103" t="s">
        <v>234</v>
      </c>
      <c r="D68" s="103" t="s">
        <v>240</v>
      </c>
      <c r="E68" s="103"/>
      <c r="F68" s="103"/>
      <c r="G68" s="103"/>
      <c r="H68" s="103"/>
      <c r="I68" s="104">
        <f t="shared" ref="I68:I69" si="26">I69</f>
        <v>3832.4</v>
      </c>
      <c r="J68" s="104">
        <f t="shared" si="25"/>
        <v>3874.1000000000004</v>
      </c>
      <c r="K68" s="104">
        <f t="shared" si="25"/>
        <v>3874.7000000000003</v>
      </c>
    </row>
    <row r="69" spans="1:11" ht="25.5" x14ac:dyDescent="0.2">
      <c r="A69" s="105" t="s">
        <v>241</v>
      </c>
      <c r="B69" s="103" t="s">
        <v>122</v>
      </c>
      <c r="C69" s="103" t="s">
        <v>234</v>
      </c>
      <c r="D69" s="103" t="s">
        <v>240</v>
      </c>
      <c r="E69" s="103" t="s">
        <v>8</v>
      </c>
      <c r="F69" s="103"/>
      <c r="G69" s="103"/>
      <c r="H69" s="103"/>
      <c r="I69" s="104">
        <f t="shared" si="26"/>
        <v>3832.4</v>
      </c>
      <c r="J69" s="104">
        <f t="shared" ref="J69" si="27">J70</f>
        <v>3874.1000000000004</v>
      </c>
      <c r="K69" s="104">
        <f t="shared" ref="K69" si="28">K70</f>
        <v>3874.7000000000003</v>
      </c>
    </row>
    <row r="70" spans="1:11" ht="48.75" customHeight="1" x14ac:dyDescent="0.2">
      <c r="A70" s="105" t="s">
        <v>242</v>
      </c>
      <c r="B70" s="103" t="s">
        <v>122</v>
      </c>
      <c r="C70" s="103" t="s">
        <v>234</v>
      </c>
      <c r="D70" s="103" t="s">
        <v>240</v>
      </c>
      <c r="E70" s="103" t="s">
        <v>8</v>
      </c>
      <c r="F70" s="103" t="s">
        <v>122</v>
      </c>
      <c r="G70" s="103"/>
      <c r="H70" s="103"/>
      <c r="I70" s="104">
        <f>I71+I74</f>
        <v>3832.4</v>
      </c>
      <c r="J70" s="104">
        <f t="shared" ref="J70:K70" si="29">J71+J74</f>
        <v>3874.1000000000004</v>
      </c>
      <c r="K70" s="104">
        <f t="shared" si="29"/>
        <v>3874.7000000000003</v>
      </c>
    </row>
    <row r="71" spans="1:11" ht="26.25" customHeight="1" x14ac:dyDescent="0.2">
      <c r="A71" s="105" t="s">
        <v>136</v>
      </c>
      <c r="B71" s="103" t="s">
        <v>122</v>
      </c>
      <c r="C71" s="103" t="s">
        <v>234</v>
      </c>
      <c r="D71" s="103" t="s">
        <v>240</v>
      </c>
      <c r="E71" s="103" t="s">
        <v>8</v>
      </c>
      <c r="F71" s="103" t="s">
        <v>122</v>
      </c>
      <c r="G71" s="103" t="s">
        <v>135</v>
      </c>
      <c r="H71" s="103"/>
      <c r="I71" s="104">
        <f>I72</f>
        <v>3685.5</v>
      </c>
      <c r="J71" s="104">
        <f>J72</f>
        <v>3722.3</v>
      </c>
      <c r="K71" s="104">
        <f>K72</f>
        <v>3722.3</v>
      </c>
    </row>
    <row r="72" spans="1:11" ht="65.25" customHeight="1" x14ac:dyDescent="0.2">
      <c r="A72" s="105" t="s">
        <v>130</v>
      </c>
      <c r="B72" s="103" t="s">
        <v>122</v>
      </c>
      <c r="C72" s="103" t="s">
        <v>234</v>
      </c>
      <c r="D72" s="103" t="s">
        <v>240</v>
      </c>
      <c r="E72" s="103" t="s">
        <v>8</v>
      </c>
      <c r="F72" s="103" t="s">
        <v>122</v>
      </c>
      <c r="G72" s="103" t="s">
        <v>135</v>
      </c>
      <c r="H72" s="103" t="s">
        <v>129</v>
      </c>
      <c r="I72" s="104">
        <f>I73</f>
        <v>3685.5</v>
      </c>
      <c r="J72" s="104">
        <f t="shared" ref="J72:K72" si="30">J73</f>
        <v>3722.3</v>
      </c>
      <c r="K72" s="104">
        <f t="shared" si="30"/>
        <v>3722.3</v>
      </c>
    </row>
    <row r="73" spans="1:11" ht="25.5" customHeight="1" x14ac:dyDescent="0.2">
      <c r="A73" s="105" t="s">
        <v>132</v>
      </c>
      <c r="B73" s="103" t="s">
        <v>122</v>
      </c>
      <c r="C73" s="103" t="s">
        <v>234</v>
      </c>
      <c r="D73" s="103" t="s">
        <v>240</v>
      </c>
      <c r="E73" s="103" t="s">
        <v>8</v>
      </c>
      <c r="F73" s="103" t="s">
        <v>122</v>
      </c>
      <c r="G73" s="103" t="s">
        <v>135</v>
      </c>
      <c r="H73" s="103" t="s">
        <v>131</v>
      </c>
      <c r="I73" s="104">
        <f>'Приложение 3'!J171</f>
        <v>3685.5</v>
      </c>
      <c r="J73" s="104">
        <f>'Приложение 3'!K171</f>
        <v>3722.3</v>
      </c>
      <c r="K73" s="104">
        <f>'Приложение 3'!L171</f>
        <v>3722.3</v>
      </c>
    </row>
    <row r="74" spans="1:11" ht="25.5" x14ac:dyDescent="0.2">
      <c r="A74" s="105" t="s">
        <v>138</v>
      </c>
      <c r="B74" s="103" t="s">
        <v>122</v>
      </c>
      <c r="C74" s="103" t="s">
        <v>234</v>
      </c>
      <c r="D74" s="103" t="s">
        <v>240</v>
      </c>
      <c r="E74" s="103" t="s">
        <v>8</v>
      </c>
      <c r="F74" s="103" t="s">
        <v>122</v>
      </c>
      <c r="G74" s="103" t="s">
        <v>137</v>
      </c>
      <c r="H74" s="103"/>
      <c r="I74" s="104">
        <f>I75+I77</f>
        <v>146.89999999999998</v>
      </c>
      <c r="J74" s="104">
        <f t="shared" ref="J74:K74" si="31">J75+J77</f>
        <v>151.80000000000001</v>
      </c>
      <c r="K74" s="104">
        <f t="shared" si="31"/>
        <v>152.4</v>
      </c>
    </row>
    <row r="75" spans="1:11" ht="65.25" customHeight="1" x14ac:dyDescent="0.2">
      <c r="A75" s="105" t="s">
        <v>130</v>
      </c>
      <c r="B75" s="103" t="s">
        <v>122</v>
      </c>
      <c r="C75" s="103" t="s">
        <v>234</v>
      </c>
      <c r="D75" s="103" t="s">
        <v>240</v>
      </c>
      <c r="E75" s="103" t="s">
        <v>8</v>
      </c>
      <c r="F75" s="103" t="s">
        <v>122</v>
      </c>
      <c r="G75" s="103" t="s">
        <v>137</v>
      </c>
      <c r="H75" s="103" t="s">
        <v>129</v>
      </c>
      <c r="I75" s="104">
        <f>I76</f>
        <v>13.2</v>
      </c>
      <c r="J75" s="104">
        <f t="shared" ref="J75:K75" si="32">J76</f>
        <v>13.8</v>
      </c>
      <c r="K75" s="104">
        <f t="shared" si="32"/>
        <v>14.4</v>
      </c>
    </row>
    <row r="76" spans="1:11" ht="25.5" customHeight="1" x14ac:dyDescent="0.2">
      <c r="A76" s="105" t="s">
        <v>132</v>
      </c>
      <c r="B76" s="103" t="s">
        <v>122</v>
      </c>
      <c r="C76" s="103" t="s">
        <v>234</v>
      </c>
      <c r="D76" s="103" t="s">
        <v>240</v>
      </c>
      <c r="E76" s="103" t="s">
        <v>8</v>
      </c>
      <c r="F76" s="103" t="s">
        <v>122</v>
      </c>
      <c r="G76" s="103" t="s">
        <v>137</v>
      </c>
      <c r="H76" s="103" t="s">
        <v>131</v>
      </c>
      <c r="I76" s="104">
        <f>'Приложение 3'!J174</f>
        <v>13.2</v>
      </c>
      <c r="J76" s="104">
        <f>'Приложение 3'!K174</f>
        <v>13.8</v>
      </c>
      <c r="K76" s="104">
        <f>'Приложение 3'!L174</f>
        <v>14.4</v>
      </c>
    </row>
    <row r="77" spans="1:11" ht="25.5" x14ac:dyDescent="0.2">
      <c r="A77" s="102" t="s">
        <v>141</v>
      </c>
      <c r="B77" s="103" t="s">
        <v>122</v>
      </c>
      <c r="C77" s="103" t="s">
        <v>234</v>
      </c>
      <c r="D77" s="103" t="s">
        <v>240</v>
      </c>
      <c r="E77" s="103" t="s">
        <v>8</v>
      </c>
      <c r="F77" s="103" t="s">
        <v>122</v>
      </c>
      <c r="G77" s="103" t="s">
        <v>137</v>
      </c>
      <c r="H77" s="103" t="s">
        <v>139</v>
      </c>
      <c r="I77" s="104">
        <f>I78</f>
        <v>133.69999999999999</v>
      </c>
      <c r="J77" s="104">
        <f t="shared" ref="J77:K77" si="33">J78</f>
        <v>138</v>
      </c>
      <c r="K77" s="104">
        <f t="shared" si="33"/>
        <v>138</v>
      </c>
    </row>
    <row r="78" spans="1:11" ht="38.25" x14ac:dyDescent="0.2">
      <c r="A78" s="102" t="s">
        <v>142</v>
      </c>
      <c r="B78" s="103" t="s">
        <v>122</v>
      </c>
      <c r="C78" s="103" t="s">
        <v>234</v>
      </c>
      <c r="D78" s="103" t="s">
        <v>240</v>
      </c>
      <c r="E78" s="103" t="s">
        <v>8</v>
      </c>
      <c r="F78" s="103" t="s">
        <v>122</v>
      </c>
      <c r="G78" s="103" t="s">
        <v>137</v>
      </c>
      <c r="H78" s="103" t="s">
        <v>140</v>
      </c>
      <c r="I78" s="104">
        <f>'Приложение 3'!J176</f>
        <v>133.69999999999999</v>
      </c>
      <c r="J78" s="104">
        <f>'Приложение 3'!K176</f>
        <v>138</v>
      </c>
      <c r="K78" s="104">
        <f>'Приложение 3'!L176</f>
        <v>138</v>
      </c>
    </row>
    <row r="79" spans="1:11" x14ac:dyDescent="0.2">
      <c r="A79" s="105" t="s">
        <v>169</v>
      </c>
      <c r="B79" s="103" t="s">
        <v>122</v>
      </c>
      <c r="C79" s="103" t="s">
        <v>18</v>
      </c>
      <c r="D79" s="103"/>
      <c r="E79" s="103"/>
      <c r="F79" s="103"/>
      <c r="G79" s="103"/>
      <c r="H79" s="103"/>
      <c r="I79" s="104">
        <f>I80</f>
        <v>60</v>
      </c>
      <c r="J79" s="104">
        <f t="shared" ref="J79:J83" si="34">J80</f>
        <v>60</v>
      </c>
      <c r="K79" s="104">
        <f>K80</f>
        <v>60</v>
      </c>
    </row>
    <row r="80" spans="1:11" ht="25.5" x14ac:dyDescent="0.2">
      <c r="A80" s="105" t="s">
        <v>165</v>
      </c>
      <c r="B80" s="103" t="s">
        <v>122</v>
      </c>
      <c r="C80" s="103" t="s">
        <v>18</v>
      </c>
      <c r="D80" s="103" t="s">
        <v>161</v>
      </c>
      <c r="E80" s="103" t="s">
        <v>162</v>
      </c>
      <c r="F80" s="103"/>
      <c r="G80" s="103"/>
      <c r="H80" s="103"/>
      <c r="I80" s="104">
        <f t="shared" ref="I80:I83" si="35">I81</f>
        <v>60</v>
      </c>
      <c r="J80" s="104">
        <f t="shared" si="34"/>
        <v>60</v>
      </c>
      <c r="K80" s="104">
        <f t="shared" ref="K80:K83" si="36">K81</f>
        <v>60</v>
      </c>
    </row>
    <row r="81" spans="1:11" ht="38.25" x14ac:dyDescent="0.2">
      <c r="A81" s="105" t="s">
        <v>166</v>
      </c>
      <c r="B81" s="103" t="s">
        <v>122</v>
      </c>
      <c r="C81" s="103" t="s">
        <v>18</v>
      </c>
      <c r="D81" s="103" t="s">
        <v>161</v>
      </c>
      <c r="E81" s="103" t="s">
        <v>8</v>
      </c>
      <c r="F81" s="103" t="s">
        <v>163</v>
      </c>
      <c r="G81" s="103"/>
      <c r="H81" s="103"/>
      <c r="I81" s="104">
        <f t="shared" si="35"/>
        <v>60</v>
      </c>
      <c r="J81" s="104">
        <f t="shared" si="34"/>
        <v>60</v>
      </c>
      <c r="K81" s="104">
        <f t="shared" si="36"/>
        <v>60</v>
      </c>
    </row>
    <row r="82" spans="1:11" ht="38.25" x14ac:dyDescent="0.2">
      <c r="A82" s="105" t="s">
        <v>404</v>
      </c>
      <c r="B82" s="103" t="s">
        <v>122</v>
      </c>
      <c r="C82" s="103" t="s">
        <v>18</v>
      </c>
      <c r="D82" s="103" t="s">
        <v>161</v>
      </c>
      <c r="E82" s="103" t="s">
        <v>8</v>
      </c>
      <c r="F82" s="103" t="s">
        <v>163</v>
      </c>
      <c r="G82" s="103" t="s">
        <v>170</v>
      </c>
      <c r="H82" s="103"/>
      <c r="I82" s="104">
        <f t="shared" si="35"/>
        <v>60</v>
      </c>
      <c r="J82" s="104">
        <f t="shared" si="34"/>
        <v>60</v>
      </c>
      <c r="K82" s="104">
        <f t="shared" si="36"/>
        <v>60</v>
      </c>
    </row>
    <row r="83" spans="1:11" x14ac:dyDescent="0.2">
      <c r="A83" s="102" t="s">
        <v>146</v>
      </c>
      <c r="B83" s="103" t="s">
        <v>122</v>
      </c>
      <c r="C83" s="103" t="s">
        <v>18</v>
      </c>
      <c r="D83" s="103" t="s">
        <v>161</v>
      </c>
      <c r="E83" s="103" t="s">
        <v>8</v>
      </c>
      <c r="F83" s="103" t="s">
        <v>163</v>
      </c>
      <c r="G83" s="103" t="s">
        <v>170</v>
      </c>
      <c r="H83" s="103" t="s">
        <v>144</v>
      </c>
      <c r="I83" s="104">
        <f t="shared" si="35"/>
        <v>60</v>
      </c>
      <c r="J83" s="104">
        <f t="shared" si="34"/>
        <v>60</v>
      </c>
      <c r="K83" s="104">
        <f t="shared" si="36"/>
        <v>60</v>
      </c>
    </row>
    <row r="84" spans="1:11" x14ac:dyDescent="0.2">
      <c r="A84" s="102" t="s">
        <v>172</v>
      </c>
      <c r="B84" s="103" t="s">
        <v>122</v>
      </c>
      <c r="C84" s="103" t="s">
        <v>18</v>
      </c>
      <c r="D84" s="103" t="s">
        <v>161</v>
      </c>
      <c r="E84" s="103" t="s">
        <v>8</v>
      </c>
      <c r="F84" s="103" t="s">
        <v>163</v>
      </c>
      <c r="G84" s="103" t="s">
        <v>170</v>
      </c>
      <c r="H84" s="103" t="s">
        <v>171</v>
      </c>
      <c r="I84" s="104">
        <f>'Приложение 3'!J70</f>
        <v>60</v>
      </c>
      <c r="J84" s="104">
        <f>'Приложение 3'!K70</f>
        <v>60</v>
      </c>
      <c r="K84" s="104">
        <f>'Приложение 3'!L70</f>
        <v>60</v>
      </c>
    </row>
    <row r="85" spans="1:11" x14ac:dyDescent="0.2">
      <c r="A85" s="105" t="s">
        <v>177</v>
      </c>
      <c r="B85" s="103" t="s">
        <v>122</v>
      </c>
      <c r="C85" s="103" t="s">
        <v>173</v>
      </c>
      <c r="D85" s="103"/>
      <c r="E85" s="103"/>
      <c r="F85" s="103"/>
      <c r="G85" s="103"/>
      <c r="H85" s="103"/>
      <c r="I85" s="104">
        <f>I86+I98</f>
        <v>22550.799999999999</v>
      </c>
      <c r="J85" s="104">
        <f>J86+J98</f>
        <v>15988.500000000002</v>
      </c>
      <c r="K85" s="104">
        <f>K86+K98</f>
        <v>16582.099999999999</v>
      </c>
    </row>
    <row r="86" spans="1:11" ht="39" customHeight="1" x14ac:dyDescent="0.2">
      <c r="A86" s="105" t="s">
        <v>428</v>
      </c>
      <c r="B86" s="103" t="s">
        <v>122</v>
      </c>
      <c r="C86" s="103" t="s">
        <v>173</v>
      </c>
      <c r="D86" s="103" t="s">
        <v>122</v>
      </c>
      <c r="E86" s="103" t="s">
        <v>162</v>
      </c>
      <c r="F86" s="103"/>
      <c r="G86" s="103"/>
      <c r="H86" s="103"/>
      <c r="I86" s="104">
        <f>I87</f>
        <v>22132.6</v>
      </c>
      <c r="J86" s="104">
        <f t="shared" ref="J86:K86" si="37">J87</f>
        <v>15569.900000000001</v>
      </c>
      <c r="K86" s="104">
        <f t="shared" si="37"/>
        <v>16162.899999999998</v>
      </c>
    </row>
    <row r="87" spans="1:11" ht="41.25" customHeight="1" x14ac:dyDescent="0.2">
      <c r="A87" s="105" t="s">
        <v>245</v>
      </c>
      <c r="B87" s="103" t="s">
        <v>122</v>
      </c>
      <c r="C87" s="103" t="s">
        <v>173</v>
      </c>
      <c r="D87" s="103" t="s">
        <v>122</v>
      </c>
      <c r="E87" s="103" t="s">
        <v>11</v>
      </c>
      <c r="F87" s="103"/>
      <c r="G87" s="103"/>
      <c r="H87" s="103"/>
      <c r="I87" s="104">
        <f>I88+I94</f>
        <v>22132.6</v>
      </c>
      <c r="J87" s="104">
        <f>J88+J94</f>
        <v>15569.900000000001</v>
      </c>
      <c r="K87" s="104">
        <f>K88+K94</f>
        <v>16162.899999999998</v>
      </c>
    </row>
    <row r="88" spans="1:11" ht="52.5" customHeight="1" x14ac:dyDescent="0.2">
      <c r="A88" s="105" t="s">
        <v>246</v>
      </c>
      <c r="B88" s="103" t="s">
        <v>122</v>
      </c>
      <c r="C88" s="103" t="s">
        <v>173</v>
      </c>
      <c r="D88" s="103" t="s">
        <v>122</v>
      </c>
      <c r="E88" s="103" t="s">
        <v>11</v>
      </c>
      <c r="F88" s="103" t="s">
        <v>122</v>
      </c>
      <c r="G88" s="103"/>
      <c r="H88" s="103"/>
      <c r="I88" s="104">
        <f>I89</f>
        <v>8474.1999999999989</v>
      </c>
      <c r="J88" s="104">
        <f t="shared" ref="J88:K88" si="38">J89</f>
        <v>6727.2</v>
      </c>
      <c r="K88" s="104">
        <f t="shared" si="38"/>
        <v>6990.0999999999995</v>
      </c>
    </row>
    <row r="89" spans="1:11" x14ac:dyDescent="0.2">
      <c r="A89" s="105" t="s">
        <v>247</v>
      </c>
      <c r="B89" s="103" t="s">
        <v>122</v>
      </c>
      <c r="C89" s="103" t="s">
        <v>173</v>
      </c>
      <c r="D89" s="103" t="s">
        <v>122</v>
      </c>
      <c r="E89" s="103" t="s">
        <v>11</v>
      </c>
      <c r="F89" s="103" t="s">
        <v>122</v>
      </c>
      <c r="G89" s="103" t="s">
        <v>244</v>
      </c>
      <c r="H89" s="103"/>
      <c r="I89" s="104">
        <f>I90+I92</f>
        <v>8474.1999999999989</v>
      </c>
      <c r="J89" s="104">
        <f t="shared" ref="J89:K89" si="39">J90+J92</f>
        <v>6727.2</v>
      </c>
      <c r="K89" s="104">
        <f t="shared" si="39"/>
        <v>6990.0999999999995</v>
      </c>
    </row>
    <row r="90" spans="1:11" ht="66" customHeight="1" x14ac:dyDescent="0.2">
      <c r="A90" s="105" t="s">
        <v>130</v>
      </c>
      <c r="B90" s="103" t="s">
        <v>122</v>
      </c>
      <c r="C90" s="103" t="s">
        <v>173</v>
      </c>
      <c r="D90" s="103" t="s">
        <v>122</v>
      </c>
      <c r="E90" s="103" t="s">
        <v>11</v>
      </c>
      <c r="F90" s="103" t="s">
        <v>122</v>
      </c>
      <c r="G90" s="103" t="s">
        <v>244</v>
      </c>
      <c r="H90" s="103" t="s">
        <v>129</v>
      </c>
      <c r="I90" s="104">
        <f t="shared" ref="I90" si="40">I91</f>
        <v>8084.4</v>
      </c>
      <c r="J90" s="104">
        <f t="shared" ref="J90:K90" si="41">J91</f>
        <v>6324.8</v>
      </c>
      <c r="K90" s="104">
        <f t="shared" si="41"/>
        <v>6574.7</v>
      </c>
    </row>
    <row r="91" spans="1:11" ht="25.5" x14ac:dyDescent="0.2">
      <c r="A91" s="102" t="s">
        <v>178</v>
      </c>
      <c r="B91" s="103" t="s">
        <v>122</v>
      </c>
      <c r="C91" s="103" t="s">
        <v>173</v>
      </c>
      <c r="D91" s="103" t="s">
        <v>122</v>
      </c>
      <c r="E91" s="103" t="s">
        <v>11</v>
      </c>
      <c r="F91" s="103" t="s">
        <v>122</v>
      </c>
      <c r="G91" s="103" t="s">
        <v>244</v>
      </c>
      <c r="H91" s="103" t="s">
        <v>175</v>
      </c>
      <c r="I91" s="104">
        <f>'Приложение 3'!J183</f>
        <v>8084.4</v>
      </c>
      <c r="J91" s="104">
        <f>'Приложение 3'!K183</f>
        <v>6324.8</v>
      </c>
      <c r="K91" s="104">
        <f>'Приложение 3'!L183</f>
        <v>6574.7</v>
      </c>
    </row>
    <row r="92" spans="1:11" ht="25.5" x14ac:dyDescent="0.2">
      <c r="A92" s="102" t="s">
        <v>141</v>
      </c>
      <c r="B92" s="103" t="s">
        <v>122</v>
      </c>
      <c r="C92" s="103" t="s">
        <v>173</v>
      </c>
      <c r="D92" s="103" t="s">
        <v>122</v>
      </c>
      <c r="E92" s="103" t="s">
        <v>11</v>
      </c>
      <c r="F92" s="103" t="s">
        <v>122</v>
      </c>
      <c r="G92" s="103" t="s">
        <v>244</v>
      </c>
      <c r="H92" s="103" t="s">
        <v>139</v>
      </c>
      <c r="I92" s="104">
        <f>I93</f>
        <v>389.8</v>
      </c>
      <c r="J92" s="104">
        <f t="shared" ref="J92:K92" si="42">J93</f>
        <v>402.4</v>
      </c>
      <c r="K92" s="104">
        <f t="shared" si="42"/>
        <v>415.4</v>
      </c>
    </row>
    <row r="93" spans="1:11" ht="38.25" x14ac:dyDescent="0.2">
      <c r="A93" s="102" t="s">
        <v>142</v>
      </c>
      <c r="B93" s="103" t="s">
        <v>122</v>
      </c>
      <c r="C93" s="103" t="s">
        <v>173</v>
      </c>
      <c r="D93" s="103" t="s">
        <v>122</v>
      </c>
      <c r="E93" s="103" t="s">
        <v>11</v>
      </c>
      <c r="F93" s="103" t="s">
        <v>122</v>
      </c>
      <c r="G93" s="103" t="s">
        <v>244</v>
      </c>
      <c r="H93" s="103" t="s">
        <v>140</v>
      </c>
      <c r="I93" s="104">
        <f>'Приложение 3'!J185</f>
        <v>389.8</v>
      </c>
      <c r="J93" s="104">
        <f>'Приложение 3'!K185</f>
        <v>402.4</v>
      </c>
      <c r="K93" s="104">
        <f>'Приложение 3'!L185</f>
        <v>415.4</v>
      </c>
    </row>
    <row r="94" spans="1:11" ht="48.75" customHeight="1" x14ac:dyDescent="0.2">
      <c r="A94" s="105" t="s">
        <v>250</v>
      </c>
      <c r="B94" s="103" t="s">
        <v>122</v>
      </c>
      <c r="C94" s="103" t="s">
        <v>173</v>
      </c>
      <c r="D94" s="103" t="s">
        <v>122</v>
      </c>
      <c r="E94" s="103" t="s">
        <v>11</v>
      </c>
      <c r="F94" s="103" t="s">
        <v>125</v>
      </c>
      <c r="G94" s="103"/>
      <c r="H94" s="103"/>
      <c r="I94" s="104">
        <f>I95</f>
        <v>13658.4</v>
      </c>
      <c r="J94" s="104">
        <f>J95</f>
        <v>8842.7000000000007</v>
      </c>
      <c r="K94" s="104">
        <f>K95</f>
        <v>9172.7999999999993</v>
      </c>
    </row>
    <row r="95" spans="1:11" ht="25.5" x14ac:dyDescent="0.2">
      <c r="A95" s="108" t="s">
        <v>251</v>
      </c>
      <c r="B95" s="103" t="s">
        <v>122</v>
      </c>
      <c r="C95" s="103" t="s">
        <v>173</v>
      </c>
      <c r="D95" s="103" t="s">
        <v>122</v>
      </c>
      <c r="E95" s="103" t="s">
        <v>11</v>
      </c>
      <c r="F95" s="103" t="s">
        <v>125</v>
      </c>
      <c r="G95" s="103" t="s">
        <v>248</v>
      </c>
      <c r="H95" s="106"/>
      <c r="I95" s="104">
        <f t="shared" ref="I95:I96" si="43">I96</f>
        <v>13658.4</v>
      </c>
      <c r="J95" s="104">
        <f t="shared" ref="J95:K96" si="44">J96</f>
        <v>8842.7000000000007</v>
      </c>
      <c r="K95" s="104">
        <f t="shared" si="44"/>
        <v>9172.7999999999993</v>
      </c>
    </row>
    <row r="96" spans="1:11" ht="38.25" x14ac:dyDescent="0.2">
      <c r="A96" s="102" t="s">
        <v>231</v>
      </c>
      <c r="B96" s="103" t="s">
        <v>122</v>
      </c>
      <c r="C96" s="103" t="s">
        <v>173</v>
      </c>
      <c r="D96" s="103" t="s">
        <v>122</v>
      </c>
      <c r="E96" s="103" t="s">
        <v>11</v>
      </c>
      <c r="F96" s="103" t="s">
        <v>125</v>
      </c>
      <c r="G96" s="103" t="s">
        <v>248</v>
      </c>
      <c r="H96" s="103" t="s">
        <v>228</v>
      </c>
      <c r="I96" s="104">
        <f t="shared" si="43"/>
        <v>13658.4</v>
      </c>
      <c r="J96" s="104">
        <f t="shared" si="44"/>
        <v>8842.7000000000007</v>
      </c>
      <c r="K96" s="104">
        <f t="shared" si="44"/>
        <v>9172.7999999999993</v>
      </c>
    </row>
    <row r="97" spans="1:11" x14ac:dyDescent="0.2">
      <c r="A97" s="102" t="s">
        <v>252</v>
      </c>
      <c r="B97" s="103" t="s">
        <v>122</v>
      </c>
      <c r="C97" s="103" t="s">
        <v>173</v>
      </c>
      <c r="D97" s="103" t="s">
        <v>122</v>
      </c>
      <c r="E97" s="103" t="s">
        <v>11</v>
      </c>
      <c r="F97" s="103" t="s">
        <v>125</v>
      </c>
      <c r="G97" s="103" t="s">
        <v>248</v>
      </c>
      <c r="H97" s="103" t="s">
        <v>249</v>
      </c>
      <c r="I97" s="104">
        <f>'Приложение 3'!J189</f>
        <v>13658.4</v>
      </c>
      <c r="J97" s="104">
        <f>'Приложение 3'!K189</f>
        <v>8842.7000000000007</v>
      </c>
      <c r="K97" s="104">
        <f>'Приложение 3'!L189</f>
        <v>9172.7999999999993</v>
      </c>
    </row>
    <row r="98" spans="1:11" ht="25.5" x14ac:dyDescent="0.2">
      <c r="A98" s="105" t="s">
        <v>165</v>
      </c>
      <c r="B98" s="103" t="s">
        <v>122</v>
      </c>
      <c r="C98" s="103" t="s">
        <v>173</v>
      </c>
      <c r="D98" s="103" t="s">
        <v>161</v>
      </c>
      <c r="E98" s="103" t="s">
        <v>162</v>
      </c>
      <c r="F98" s="103"/>
      <c r="G98" s="103"/>
      <c r="H98" s="103"/>
      <c r="I98" s="104">
        <f>I99</f>
        <v>418.20000000000005</v>
      </c>
      <c r="J98" s="104">
        <f t="shared" ref="J98:K99" si="45">J99</f>
        <v>418.6</v>
      </c>
      <c r="K98" s="104">
        <f t="shared" si="45"/>
        <v>419.20000000000005</v>
      </c>
    </row>
    <row r="99" spans="1:11" ht="38.25" x14ac:dyDescent="0.2">
      <c r="A99" s="105" t="s">
        <v>166</v>
      </c>
      <c r="B99" s="103" t="s">
        <v>122</v>
      </c>
      <c r="C99" s="103" t="s">
        <v>173</v>
      </c>
      <c r="D99" s="103" t="s">
        <v>161</v>
      </c>
      <c r="E99" s="103" t="s">
        <v>8</v>
      </c>
      <c r="F99" s="103" t="s">
        <v>163</v>
      </c>
      <c r="G99" s="103"/>
      <c r="H99" s="103"/>
      <c r="I99" s="104">
        <f>I100</f>
        <v>418.20000000000005</v>
      </c>
      <c r="J99" s="104">
        <f t="shared" si="45"/>
        <v>418.6</v>
      </c>
      <c r="K99" s="104">
        <f t="shared" si="45"/>
        <v>419.20000000000005</v>
      </c>
    </row>
    <row r="100" spans="1:11" x14ac:dyDescent="0.2">
      <c r="A100" s="105" t="s">
        <v>176</v>
      </c>
      <c r="B100" s="103" t="s">
        <v>122</v>
      </c>
      <c r="C100" s="103" t="s">
        <v>173</v>
      </c>
      <c r="D100" s="103" t="s">
        <v>161</v>
      </c>
      <c r="E100" s="103" t="s">
        <v>8</v>
      </c>
      <c r="F100" s="103" t="s">
        <v>163</v>
      </c>
      <c r="G100" s="103" t="s">
        <v>174</v>
      </c>
      <c r="H100" s="103"/>
      <c r="I100" s="104">
        <f>I101+I103</f>
        <v>418.20000000000005</v>
      </c>
      <c r="J100" s="104">
        <f t="shared" ref="J100:K100" si="46">J101+J103</f>
        <v>418.6</v>
      </c>
      <c r="K100" s="104">
        <f t="shared" si="46"/>
        <v>419.20000000000005</v>
      </c>
    </row>
    <row r="101" spans="1:11" ht="64.5" customHeight="1" x14ac:dyDescent="0.2">
      <c r="A101" s="105" t="s">
        <v>130</v>
      </c>
      <c r="B101" s="103" t="s">
        <v>122</v>
      </c>
      <c r="C101" s="103" t="s">
        <v>173</v>
      </c>
      <c r="D101" s="103" t="s">
        <v>161</v>
      </c>
      <c r="E101" s="103" t="s">
        <v>8</v>
      </c>
      <c r="F101" s="103" t="s">
        <v>163</v>
      </c>
      <c r="G101" s="103" t="s">
        <v>174</v>
      </c>
      <c r="H101" s="103" t="s">
        <v>129</v>
      </c>
      <c r="I101" s="104">
        <f>I102</f>
        <v>406.6</v>
      </c>
      <c r="J101" s="104">
        <f t="shared" ref="J101:K101" si="47">J102</f>
        <v>406.6</v>
      </c>
      <c r="K101" s="104">
        <f t="shared" si="47"/>
        <v>406.6</v>
      </c>
    </row>
    <row r="102" spans="1:11" ht="25.5" x14ac:dyDescent="0.2">
      <c r="A102" s="102" t="s">
        <v>178</v>
      </c>
      <c r="B102" s="103" t="s">
        <v>122</v>
      </c>
      <c r="C102" s="103" t="s">
        <v>173</v>
      </c>
      <c r="D102" s="103" t="s">
        <v>161</v>
      </c>
      <c r="E102" s="103" t="s">
        <v>8</v>
      </c>
      <c r="F102" s="103" t="s">
        <v>163</v>
      </c>
      <c r="G102" s="103" t="s">
        <v>174</v>
      </c>
      <c r="H102" s="103" t="s">
        <v>175</v>
      </c>
      <c r="I102" s="104">
        <f>'Приложение 3'!J76</f>
        <v>406.6</v>
      </c>
      <c r="J102" s="104">
        <f>'Приложение 3'!K76</f>
        <v>406.6</v>
      </c>
      <c r="K102" s="104">
        <f>'Приложение 3'!L76</f>
        <v>406.6</v>
      </c>
    </row>
    <row r="103" spans="1:11" ht="25.5" x14ac:dyDescent="0.2">
      <c r="A103" s="102" t="s">
        <v>141</v>
      </c>
      <c r="B103" s="103" t="s">
        <v>122</v>
      </c>
      <c r="C103" s="103" t="s">
        <v>173</v>
      </c>
      <c r="D103" s="103" t="s">
        <v>161</v>
      </c>
      <c r="E103" s="103" t="s">
        <v>8</v>
      </c>
      <c r="F103" s="103" t="s">
        <v>163</v>
      </c>
      <c r="G103" s="103" t="s">
        <v>174</v>
      </c>
      <c r="H103" s="103" t="s">
        <v>139</v>
      </c>
      <c r="I103" s="104">
        <f>I104</f>
        <v>11.6</v>
      </c>
      <c r="J103" s="104">
        <f t="shared" ref="J103:K103" si="48">J104</f>
        <v>12</v>
      </c>
      <c r="K103" s="104">
        <f t="shared" si="48"/>
        <v>12.6</v>
      </c>
    </row>
    <row r="104" spans="1:11" ht="38.25" x14ac:dyDescent="0.2">
      <c r="A104" s="102" t="s">
        <v>142</v>
      </c>
      <c r="B104" s="103" t="s">
        <v>122</v>
      </c>
      <c r="C104" s="103" t="s">
        <v>173</v>
      </c>
      <c r="D104" s="103" t="s">
        <v>161</v>
      </c>
      <c r="E104" s="103" t="s">
        <v>8</v>
      </c>
      <c r="F104" s="103" t="s">
        <v>163</v>
      </c>
      <c r="G104" s="103" t="s">
        <v>174</v>
      </c>
      <c r="H104" s="103" t="s">
        <v>140</v>
      </c>
      <c r="I104" s="104">
        <f>'Приложение 3'!J78</f>
        <v>11.6</v>
      </c>
      <c r="J104" s="104">
        <f>'Приложение 3'!K78</f>
        <v>12</v>
      </c>
      <c r="K104" s="104">
        <f>'Приложение 3'!L78</f>
        <v>12.6</v>
      </c>
    </row>
    <row r="105" spans="1:11" ht="25.5" x14ac:dyDescent="0.2">
      <c r="A105" s="105" t="s">
        <v>180</v>
      </c>
      <c r="B105" s="103" t="s">
        <v>179</v>
      </c>
      <c r="C105" s="103"/>
      <c r="D105" s="103"/>
      <c r="E105" s="103"/>
      <c r="F105" s="103"/>
      <c r="G105" s="103"/>
      <c r="H105" s="103"/>
      <c r="I105" s="104">
        <f>I106+I114</f>
        <v>2763.3</v>
      </c>
      <c r="J105" s="104">
        <f>J106+J114</f>
        <v>2773.2</v>
      </c>
      <c r="K105" s="104">
        <f>K106+K114</f>
        <v>1909.1999999999998</v>
      </c>
    </row>
    <row r="106" spans="1:11" x14ac:dyDescent="0.2">
      <c r="A106" s="105" t="s">
        <v>181</v>
      </c>
      <c r="B106" s="103" t="s">
        <v>179</v>
      </c>
      <c r="C106" s="103" t="s">
        <v>133</v>
      </c>
      <c r="D106" s="103"/>
      <c r="E106" s="103"/>
      <c r="F106" s="103"/>
      <c r="G106" s="103"/>
      <c r="H106" s="103"/>
      <c r="I106" s="104">
        <f>I107</f>
        <v>894.7</v>
      </c>
      <c r="J106" s="104">
        <f t="shared" ref="J106:K106" si="49">J107</f>
        <v>904.6</v>
      </c>
      <c r="K106" s="104">
        <f t="shared" si="49"/>
        <v>40.599999999999994</v>
      </c>
    </row>
    <row r="107" spans="1:11" ht="25.5" x14ac:dyDescent="0.2">
      <c r="A107" s="105" t="s">
        <v>165</v>
      </c>
      <c r="B107" s="103" t="s">
        <v>179</v>
      </c>
      <c r="C107" s="103" t="s">
        <v>133</v>
      </c>
      <c r="D107" s="103" t="s">
        <v>161</v>
      </c>
      <c r="E107" s="103" t="s">
        <v>162</v>
      </c>
      <c r="F107" s="103"/>
      <c r="G107" s="103"/>
      <c r="H107" s="103"/>
      <c r="I107" s="104">
        <f>I108</f>
        <v>894.7</v>
      </c>
      <c r="J107" s="104">
        <f t="shared" ref="J107:K108" si="50">J108</f>
        <v>904.6</v>
      </c>
      <c r="K107" s="104">
        <f t="shared" si="50"/>
        <v>40.599999999999994</v>
      </c>
    </row>
    <row r="108" spans="1:11" ht="38.25" x14ac:dyDescent="0.2">
      <c r="A108" s="105" t="s">
        <v>166</v>
      </c>
      <c r="B108" s="103" t="s">
        <v>179</v>
      </c>
      <c r="C108" s="103" t="s">
        <v>133</v>
      </c>
      <c r="D108" s="103" t="s">
        <v>161</v>
      </c>
      <c r="E108" s="103" t="s">
        <v>8</v>
      </c>
      <c r="F108" s="103" t="s">
        <v>163</v>
      </c>
      <c r="G108" s="103"/>
      <c r="H108" s="103"/>
      <c r="I108" s="104">
        <f>I109</f>
        <v>894.7</v>
      </c>
      <c r="J108" s="104">
        <f t="shared" si="50"/>
        <v>904.6</v>
      </c>
      <c r="K108" s="104">
        <f t="shared" si="50"/>
        <v>40.599999999999994</v>
      </c>
    </row>
    <row r="109" spans="1:11" ht="37.5" customHeight="1" x14ac:dyDescent="0.2">
      <c r="A109" s="105" t="s">
        <v>183</v>
      </c>
      <c r="B109" s="103" t="s">
        <v>179</v>
      </c>
      <c r="C109" s="103" t="s">
        <v>133</v>
      </c>
      <c r="D109" s="103" t="s">
        <v>161</v>
      </c>
      <c r="E109" s="103" t="s">
        <v>8</v>
      </c>
      <c r="F109" s="103" t="s">
        <v>163</v>
      </c>
      <c r="G109" s="103" t="s">
        <v>182</v>
      </c>
      <c r="H109" s="103"/>
      <c r="I109" s="104">
        <f>I110+I112</f>
        <v>894.7</v>
      </c>
      <c r="J109" s="104">
        <f t="shared" ref="J109:K109" si="51">J110+J112</f>
        <v>904.6</v>
      </c>
      <c r="K109" s="104">
        <f t="shared" si="51"/>
        <v>40.599999999999994</v>
      </c>
    </row>
    <row r="110" spans="1:11" ht="64.5" customHeight="1" x14ac:dyDescent="0.2">
      <c r="A110" s="105" t="s">
        <v>130</v>
      </c>
      <c r="B110" s="103" t="s">
        <v>179</v>
      </c>
      <c r="C110" s="103" t="s">
        <v>133</v>
      </c>
      <c r="D110" s="103" t="s">
        <v>161</v>
      </c>
      <c r="E110" s="103" t="s">
        <v>8</v>
      </c>
      <c r="F110" s="103" t="s">
        <v>163</v>
      </c>
      <c r="G110" s="103" t="s">
        <v>182</v>
      </c>
      <c r="H110" s="103" t="s">
        <v>129</v>
      </c>
      <c r="I110" s="104">
        <f>I111</f>
        <v>879.6</v>
      </c>
      <c r="J110" s="104">
        <f t="shared" ref="J110:K110" si="52">J111</f>
        <v>888.9</v>
      </c>
      <c r="K110" s="104">
        <f t="shared" si="52"/>
        <v>24.2</v>
      </c>
    </row>
    <row r="111" spans="1:11" ht="27" customHeight="1" x14ac:dyDescent="0.2">
      <c r="A111" s="105" t="s">
        <v>132</v>
      </c>
      <c r="B111" s="103" t="s">
        <v>179</v>
      </c>
      <c r="C111" s="103" t="s">
        <v>133</v>
      </c>
      <c r="D111" s="103" t="s">
        <v>161</v>
      </c>
      <c r="E111" s="103" t="s">
        <v>8</v>
      </c>
      <c r="F111" s="103" t="s">
        <v>163</v>
      </c>
      <c r="G111" s="103" t="s">
        <v>182</v>
      </c>
      <c r="H111" s="103" t="s">
        <v>131</v>
      </c>
      <c r="I111" s="104">
        <f>'Приложение 3'!J85</f>
        <v>879.6</v>
      </c>
      <c r="J111" s="104">
        <f>'Приложение 3'!K85</f>
        <v>888.9</v>
      </c>
      <c r="K111" s="104">
        <f>'Приложение 3'!L85</f>
        <v>24.2</v>
      </c>
    </row>
    <row r="112" spans="1:11" ht="25.5" x14ac:dyDescent="0.2">
      <c r="A112" s="102" t="s">
        <v>141</v>
      </c>
      <c r="B112" s="103" t="s">
        <v>179</v>
      </c>
      <c r="C112" s="103" t="s">
        <v>133</v>
      </c>
      <c r="D112" s="103" t="s">
        <v>161</v>
      </c>
      <c r="E112" s="103" t="s">
        <v>8</v>
      </c>
      <c r="F112" s="103" t="s">
        <v>163</v>
      </c>
      <c r="G112" s="103" t="s">
        <v>182</v>
      </c>
      <c r="H112" s="103" t="s">
        <v>139</v>
      </c>
      <c r="I112" s="104">
        <f>I113</f>
        <v>15.1</v>
      </c>
      <c r="J112" s="104">
        <f>J113</f>
        <v>15.7</v>
      </c>
      <c r="K112" s="104">
        <f>K113</f>
        <v>16.399999999999999</v>
      </c>
    </row>
    <row r="113" spans="1:11" ht="38.25" x14ac:dyDescent="0.2">
      <c r="A113" s="102" t="s">
        <v>142</v>
      </c>
      <c r="B113" s="103" t="s">
        <v>179</v>
      </c>
      <c r="C113" s="103" t="s">
        <v>133</v>
      </c>
      <c r="D113" s="103" t="s">
        <v>161</v>
      </c>
      <c r="E113" s="103" t="s">
        <v>8</v>
      </c>
      <c r="F113" s="103" t="s">
        <v>163</v>
      </c>
      <c r="G113" s="103" t="s">
        <v>182</v>
      </c>
      <c r="H113" s="103" t="s">
        <v>140</v>
      </c>
      <c r="I113" s="104">
        <f>'Приложение 3'!J87</f>
        <v>15.1</v>
      </c>
      <c r="J113" s="104">
        <f>'Приложение 3'!K87</f>
        <v>15.7</v>
      </c>
      <c r="K113" s="104">
        <f>'Приложение 3'!L87</f>
        <v>16.399999999999999</v>
      </c>
    </row>
    <row r="114" spans="1:11" ht="40.5" customHeight="1" x14ac:dyDescent="0.2">
      <c r="A114" s="105" t="s">
        <v>253</v>
      </c>
      <c r="B114" s="103" t="s">
        <v>179</v>
      </c>
      <c r="C114" s="103" t="s">
        <v>17</v>
      </c>
      <c r="D114" s="103"/>
      <c r="E114" s="103"/>
      <c r="F114" s="103"/>
      <c r="G114" s="103"/>
      <c r="H114" s="103"/>
      <c r="I114" s="104">
        <f>I115</f>
        <v>1868.6</v>
      </c>
      <c r="J114" s="104">
        <f t="shared" ref="J114:K114" si="53">J115</f>
        <v>1868.6</v>
      </c>
      <c r="K114" s="104">
        <f t="shared" si="53"/>
        <v>1868.6</v>
      </c>
    </row>
    <row r="115" spans="1:11" ht="30" customHeight="1" x14ac:dyDescent="0.2">
      <c r="A115" s="105" t="s">
        <v>165</v>
      </c>
      <c r="B115" s="103" t="s">
        <v>179</v>
      </c>
      <c r="C115" s="103" t="s">
        <v>17</v>
      </c>
      <c r="D115" s="103" t="s">
        <v>161</v>
      </c>
      <c r="E115" s="103" t="s">
        <v>162</v>
      </c>
      <c r="F115" s="103"/>
      <c r="G115" s="103"/>
      <c r="H115" s="103"/>
      <c r="I115" s="104">
        <f>I116</f>
        <v>1868.6</v>
      </c>
      <c r="J115" s="104">
        <f t="shared" ref="J115:K116" si="54">J116</f>
        <v>1868.6</v>
      </c>
      <c r="K115" s="104">
        <f t="shared" si="54"/>
        <v>1868.6</v>
      </c>
    </row>
    <row r="116" spans="1:11" ht="44.25" customHeight="1" x14ac:dyDescent="0.2">
      <c r="A116" s="105" t="s">
        <v>166</v>
      </c>
      <c r="B116" s="103" t="s">
        <v>179</v>
      </c>
      <c r="C116" s="103" t="s">
        <v>17</v>
      </c>
      <c r="D116" s="103" t="s">
        <v>161</v>
      </c>
      <c r="E116" s="103" t="s">
        <v>8</v>
      </c>
      <c r="F116" s="103" t="s">
        <v>163</v>
      </c>
      <c r="G116" s="103"/>
      <c r="H116" s="103"/>
      <c r="I116" s="104">
        <f>I117</f>
        <v>1868.6</v>
      </c>
      <c r="J116" s="104">
        <f t="shared" si="54"/>
        <v>1868.6</v>
      </c>
      <c r="K116" s="104">
        <f t="shared" si="54"/>
        <v>1868.6</v>
      </c>
    </row>
    <row r="117" spans="1:11" ht="38.25" customHeight="1" x14ac:dyDescent="0.2">
      <c r="A117" s="105" t="s">
        <v>255</v>
      </c>
      <c r="B117" s="103" t="s">
        <v>179</v>
      </c>
      <c r="C117" s="103" t="s">
        <v>17</v>
      </c>
      <c r="D117" s="103" t="s">
        <v>161</v>
      </c>
      <c r="E117" s="103" t="s">
        <v>8</v>
      </c>
      <c r="F117" s="103" t="s">
        <v>163</v>
      </c>
      <c r="G117" s="103" t="s">
        <v>254</v>
      </c>
      <c r="H117" s="103"/>
      <c r="I117" s="104">
        <f>I118+I120</f>
        <v>1868.6</v>
      </c>
      <c r="J117" s="104">
        <f t="shared" ref="J117:K117" si="55">J118+J120</f>
        <v>1868.6</v>
      </c>
      <c r="K117" s="104">
        <f t="shared" si="55"/>
        <v>1868.6</v>
      </c>
    </row>
    <row r="118" spans="1:11" ht="60.75" customHeight="1" x14ac:dyDescent="0.2">
      <c r="A118" s="105" t="s">
        <v>130</v>
      </c>
      <c r="B118" s="103" t="s">
        <v>179</v>
      </c>
      <c r="C118" s="103" t="s">
        <v>17</v>
      </c>
      <c r="D118" s="103" t="s">
        <v>161</v>
      </c>
      <c r="E118" s="103" t="s">
        <v>8</v>
      </c>
      <c r="F118" s="103" t="s">
        <v>163</v>
      </c>
      <c r="G118" s="103" t="s">
        <v>254</v>
      </c>
      <c r="H118" s="103" t="s">
        <v>129</v>
      </c>
      <c r="I118" s="104">
        <f>I119</f>
        <v>1784.8</v>
      </c>
      <c r="J118" s="104">
        <f t="shared" ref="J118:K118" si="56">J119</f>
        <v>1784.8</v>
      </c>
      <c r="K118" s="104">
        <f t="shared" si="56"/>
        <v>1784.8</v>
      </c>
    </row>
    <row r="119" spans="1:11" ht="25.5" x14ac:dyDescent="0.2">
      <c r="A119" s="102" t="s">
        <v>178</v>
      </c>
      <c r="B119" s="103" t="s">
        <v>179</v>
      </c>
      <c r="C119" s="103" t="s">
        <v>17</v>
      </c>
      <c r="D119" s="103" t="s">
        <v>161</v>
      </c>
      <c r="E119" s="103" t="s">
        <v>8</v>
      </c>
      <c r="F119" s="103" t="s">
        <v>163</v>
      </c>
      <c r="G119" s="103" t="s">
        <v>254</v>
      </c>
      <c r="H119" s="103" t="s">
        <v>175</v>
      </c>
      <c r="I119" s="104">
        <f>'Приложение 3'!J196</f>
        <v>1784.8</v>
      </c>
      <c r="J119" s="104">
        <f>'Приложение 3'!K196</f>
        <v>1784.8</v>
      </c>
      <c r="K119" s="104">
        <f>'Приложение 3'!L196</f>
        <v>1784.8</v>
      </c>
    </row>
    <row r="120" spans="1:11" ht="25.5" x14ac:dyDescent="0.2">
      <c r="A120" s="102" t="s">
        <v>141</v>
      </c>
      <c r="B120" s="103" t="s">
        <v>179</v>
      </c>
      <c r="C120" s="103" t="s">
        <v>17</v>
      </c>
      <c r="D120" s="103" t="s">
        <v>161</v>
      </c>
      <c r="E120" s="103" t="s">
        <v>8</v>
      </c>
      <c r="F120" s="103" t="s">
        <v>163</v>
      </c>
      <c r="G120" s="103" t="s">
        <v>254</v>
      </c>
      <c r="H120" s="103" t="s">
        <v>139</v>
      </c>
      <c r="I120" s="104">
        <f>I121</f>
        <v>83.8</v>
      </c>
      <c r="J120" s="104">
        <f t="shared" ref="J120:K120" si="57">J121</f>
        <v>83.8</v>
      </c>
      <c r="K120" s="104">
        <f t="shared" si="57"/>
        <v>83.8</v>
      </c>
    </row>
    <row r="121" spans="1:11" ht="38.25" x14ac:dyDescent="0.2">
      <c r="A121" s="102" t="s">
        <v>142</v>
      </c>
      <c r="B121" s="103" t="s">
        <v>179</v>
      </c>
      <c r="C121" s="103" t="s">
        <v>17</v>
      </c>
      <c r="D121" s="103" t="s">
        <v>161</v>
      </c>
      <c r="E121" s="103" t="s">
        <v>8</v>
      </c>
      <c r="F121" s="103" t="s">
        <v>163</v>
      </c>
      <c r="G121" s="103" t="s">
        <v>254</v>
      </c>
      <c r="H121" s="103" t="s">
        <v>140</v>
      </c>
      <c r="I121" s="104">
        <f>'Приложение 3'!J198</f>
        <v>83.8</v>
      </c>
      <c r="J121" s="104">
        <f>'Приложение 3'!K198</f>
        <v>83.8</v>
      </c>
      <c r="K121" s="104">
        <f>'Приложение 3'!L198</f>
        <v>83.8</v>
      </c>
    </row>
    <row r="122" spans="1:11" x14ac:dyDescent="0.2">
      <c r="A122" s="105" t="s">
        <v>188</v>
      </c>
      <c r="B122" s="103" t="s">
        <v>133</v>
      </c>
      <c r="C122" s="103"/>
      <c r="D122" s="103"/>
      <c r="E122" s="103"/>
      <c r="F122" s="103"/>
      <c r="G122" s="103"/>
      <c r="H122" s="103"/>
      <c r="I122" s="104">
        <f>I123+I138</f>
        <v>7931.5999999999995</v>
      </c>
      <c r="J122" s="104">
        <f t="shared" ref="J122:K122" si="58">J123+J138</f>
        <v>8374.5</v>
      </c>
      <c r="K122" s="104">
        <f t="shared" si="58"/>
        <v>11138.9</v>
      </c>
    </row>
    <row r="123" spans="1:11" x14ac:dyDescent="0.2">
      <c r="A123" s="105" t="s">
        <v>189</v>
      </c>
      <c r="B123" s="103" t="s">
        <v>133</v>
      </c>
      <c r="C123" s="103" t="s">
        <v>168</v>
      </c>
      <c r="D123" s="103"/>
      <c r="E123" s="103"/>
      <c r="F123" s="103"/>
      <c r="G123" s="103"/>
      <c r="H123" s="103"/>
      <c r="I123" s="104">
        <f>I124+I133</f>
        <v>385.70000000000005</v>
      </c>
      <c r="J123" s="104">
        <f>J124+J133</f>
        <v>558.09999999999991</v>
      </c>
      <c r="K123" s="104">
        <f>K124+K133</f>
        <v>722.1</v>
      </c>
    </row>
    <row r="124" spans="1:11" ht="25.5" x14ac:dyDescent="0.2">
      <c r="A124" s="105" t="s">
        <v>190</v>
      </c>
      <c r="B124" s="103" t="s">
        <v>133</v>
      </c>
      <c r="C124" s="103" t="s">
        <v>168</v>
      </c>
      <c r="D124" s="103" t="s">
        <v>184</v>
      </c>
      <c r="E124" s="103" t="s">
        <v>162</v>
      </c>
      <c r="F124" s="103"/>
      <c r="G124" s="103"/>
      <c r="H124" s="103"/>
      <c r="I124" s="104">
        <f>I125</f>
        <v>238.20000000000002</v>
      </c>
      <c r="J124" s="104">
        <f t="shared" ref="J124:K124" si="59">J125</f>
        <v>420.4</v>
      </c>
      <c r="K124" s="104">
        <f t="shared" si="59"/>
        <v>594.20000000000005</v>
      </c>
    </row>
    <row r="125" spans="1:11" ht="25.5" x14ac:dyDescent="0.2">
      <c r="A125" s="105" t="s">
        <v>191</v>
      </c>
      <c r="B125" s="103" t="s">
        <v>133</v>
      </c>
      <c r="C125" s="103" t="s">
        <v>168</v>
      </c>
      <c r="D125" s="103" t="s">
        <v>184</v>
      </c>
      <c r="E125" s="103" t="s">
        <v>10</v>
      </c>
      <c r="F125" s="103"/>
      <c r="G125" s="103"/>
      <c r="H125" s="103"/>
      <c r="I125" s="104">
        <f>I126</f>
        <v>238.20000000000002</v>
      </c>
      <c r="J125" s="104">
        <f t="shared" ref="J125:K125" si="60">J126</f>
        <v>420.4</v>
      </c>
      <c r="K125" s="104">
        <f t="shared" si="60"/>
        <v>594.20000000000005</v>
      </c>
    </row>
    <row r="126" spans="1:11" ht="39.75" customHeight="1" x14ac:dyDescent="0.2">
      <c r="A126" s="105" t="s">
        <v>192</v>
      </c>
      <c r="B126" s="103" t="s">
        <v>133</v>
      </c>
      <c r="C126" s="103" t="s">
        <v>168</v>
      </c>
      <c r="D126" s="103" t="s">
        <v>184</v>
      </c>
      <c r="E126" s="103" t="s">
        <v>10</v>
      </c>
      <c r="F126" s="103" t="s">
        <v>122</v>
      </c>
      <c r="G126" s="103"/>
      <c r="H126" s="103"/>
      <c r="I126" s="104">
        <f>I127+I130</f>
        <v>238.20000000000002</v>
      </c>
      <c r="J126" s="104">
        <f t="shared" ref="J126:K126" si="61">J127+J130</f>
        <v>420.4</v>
      </c>
      <c r="K126" s="104">
        <f t="shared" si="61"/>
        <v>594.20000000000005</v>
      </c>
    </row>
    <row r="127" spans="1:11" ht="219.75" customHeight="1" x14ac:dyDescent="0.2">
      <c r="A127" s="105" t="s">
        <v>193</v>
      </c>
      <c r="B127" s="103" t="s">
        <v>133</v>
      </c>
      <c r="C127" s="103" t="s">
        <v>168</v>
      </c>
      <c r="D127" s="103" t="s">
        <v>184</v>
      </c>
      <c r="E127" s="103" t="s">
        <v>10</v>
      </c>
      <c r="F127" s="103" t="s">
        <v>122</v>
      </c>
      <c r="G127" s="103" t="s">
        <v>185</v>
      </c>
      <c r="H127" s="103"/>
      <c r="I127" s="104">
        <f>I128</f>
        <v>20.9</v>
      </c>
      <c r="J127" s="104">
        <f t="shared" ref="J127:K127" si="62">J128</f>
        <v>82.6</v>
      </c>
      <c r="K127" s="104">
        <f t="shared" si="62"/>
        <v>143.9</v>
      </c>
    </row>
    <row r="128" spans="1:11" ht="17.25" customHeight="1" x14ac:dyDescent="0.2">
      <c r="A128" s="102" t="s">
        <v>194</v>
      </c>
      <c r="B128" s="103" t="s">
        <v>133</v>
      </c>
      <c r="C128" s="103" t="s">
        <v>168</v>
      </c>
      <c r="D128" s="103" t="s">
        <v>184</v>
      </c>
      <c r="E128" s="103" t="s">
        <v>10</v>
      </c>
      <c r="F128" s="103" t="s">
        <v>122</v>
      </c>
      <c r="G128" s="103" t="s">
        <v>185</v>
      </c>
      <c r="H128" s="103" t="s">
        <v>186</v>
      </c>
      <c r="I128" s="104">
        <f>I129</f>
        <v>20.9</v>
      </c>
      <c r="J128" s="104">
        <f t="shared" ref="J128:K128" si="63">J129</f>
        <v>82.6</v>
      </c>
      <c r="K128" s="104">
        <f t="shared" si="63"/>
        <v>143.9</v>
      </c>
    </row>
    <row r="129" spans="1:11" x14ac:dyDescent="0.2">
      <c r="A129" s="105" t="s">
        <v>195</v>
      </c>
      <c r="B129" s="103" t="s">
        <v>133</v>
      </c>
      <c r="C129" s="103" t="s">
        <v>168</v>
      </c>
      <c r="D129" s="103" t="s">
        <v>184</v>
      </c>
      <c r="E129" s="103" t="s">
        <v>10</v>
      </c>
      <c r="F129" s="103" t="s">
        <v>122</v>
      </c>
      <c r="G129" s="103" t="s">
        <v>185</v>
      </c>
      <c r="H129" s="103" t="s">
        <v>187</v>
      </c>
      <c r="I129" s="104">
        <f>'Приложение 3'!J95</f>
        <v>20.9</v>
      </c>
      <c r="J129" s="104">
        <f>'Приложение 3'!K95</f>
        <v>82.6</v>
      </c>
      <c r="K129" s="104">
        <f>'Приложение 3'!L95</f>
        <v>143.9</v>
      </c>
    </row>
    <row r="130" spans="1:11" ht="201.75" customHeight="1" x14ac:dyDescent="0.2">
      <c r="A130" s="105" t="s">
        <v>418</v>
      </c>
      <c r="B130" s="103" t="s">
        <v>133</v>
      </c>
      <c r="C130" s="103" t="s">
        <v>168</v>
      </c>
      <c r="D130" s="103" t="s">
        <v>184</v>
      </c>
      <c r="E130" s="103" t="s">
        <v>10</v>
      </c>
      <c r="F130" s="103" t="s">
        <v>122</v>
      </c>
      <c r="G130" s="103" t="s">
        <v>197</v>
      </c>
      <c r="H130" s="103"/>
      <c r="I130" s="104">
        <f>I131</f>
        <v>217.3</v>
      </c>
      <c r="J130" s="104">
        <f t="shared" ref="J130:K131" si="64">J131</f>
        <v>337.8</v>
      </c>
      <c r="K130" s="104">
        <f t="shared" si="64"/>
        <v>450.3</v>
      </c>
    </row>
    <row r="131" spans="1:11" ht="17.25" customHeight="1" x14ac:dyDescent="0.2">
      <c r="A131" s="102" t="s">
        <v>194</v>
      </c>
      <c r="B131" s="103" t="s">
        <v>133</v>
      </c>
      <c r="C131" s="103" t="s">
        <v>168</v>
      </c>
      <c r="D131" s="103" t="s">
        <v>184</v>
      </c>
      <c r="E131" s="103" t="s">
        <v>10</v>
      </c>
      <c r="F131" s="103" t="s">
        <v>122</v>
      </c>
      <c r="G131" s="103" t="s">
        <v>197</v>
      </c>
      <c r="H131" s="103" t="s">
        <v>186</v>
      </c>
      <c r="I131" s="104">
        <f>I132</f>
        <v>217.3</v>
      </c>
      <c r="J131" s="104">
        <f t="shared" si="64"/>
        <v>337.8</v>
      </c>
      <c r="K131" s="104">
        <f t="shared" si="64"/>
        <v>450.3</v>
      </c>
    </row>
    <row r="132" spans="1:11" x14ac:dyDescent="0.2">
      <c r="A132" s="105" t="s">
        <v>195</v>
      </c>
      <c r="B132" s="103" t="s">
        <v>133</v>
      </c>
      <c r="C132" s="103" t="s">
        <v>168</v>
      </c>
      <c r="D132" s="103" t="s">
        <v>184</v>
      </c>
      <c r="E132" s="103" t="s">
        <v>10</v>
      </c>
      <c r="F132" s="103" t="s">
        <v>122</v>
      </c>
      <c r="G132" s="103" t="s">
        <v>197</v>
      </c>
      <c r="H132" s="103" t="s">
        <v>187</v>
      </c>
      <c r="I132" s="104">
        <f>'Приложение 3'!J98</f>
        <v>217.3</v>
      </c>
      <c r="J132" s="104">
        <f>'Приложение 3'!K98</f>
        <v>337.8</v>
      </c>
      <c r="K132" s="104">
        <f>'Приложение 3'!L98</f>
        <v>450.3</v>
      </c>
    </row>
    <row r="133" spans="1:11" ht="25.5" x14ac:dyDescent="0.2">
      <c r="A133" s="105" t="s">
        <v>165</v>
      </c>
      <c r="B133" s="103" t="s">
        <v>133</v>
      </c>
      <c r="C133" s="103" t="s">
        <v>168</v>
      </c>
      <c r="D133" s="103" t="s">
        <v>161</v>
      </c>
      <c r="E133" s="103" t="s">
        <v>162</v>
      </c>
      <c r="F133" s="103"/>
      <c r="G133" s="103"/>
      <c r="H133" s="106"/>
      <c r="I133" s="170">
        <f>I134</f>
        <v>147.5</v>
      </c>
      <c r="J133" s="170">
        <f t="shared" ref="J133:K136" si="65">J134</f>
        <v>137.69999999999999</v>
      </c>
      <c r="K133" s="170">
        <f t="shared" si="65"/>
        <v>127.9</v>
      </c>
    </row>
    <row r="134" spans="1:11" ht="38.25" x14ac:dyDescent="0.2">
      <c r="A134" s="105" t="s">
        <v>166</v>
      </c>
      <c r="B134" s="103" t="s">
        <v>133</v>
      </c>
      <c r="C134" s="103" t="s">
        <v>168</v>
      </c>
      <c r="D134" s="103" t="s">
        <v>161</v>
      </c>
      <c r="E134" s="103" t="s">
        <v>8</v>
      </c>
      <c r="F134" s="103" t="s">
        <v>163</v>
      </c>
      <c r="G134" s="103"/>
      <c r="H134" s="106"/>
      <c r="I134" s="170">
        <f>I135</f>
        <v>147.5</v>
      </c>
      <c r="J134" s="170">
        <f t="shared" si="65"/>
        <v>137.69999999999999</v>
      </c>
      <c r="K134" s="170">
        <f t="shared" si="65"/>
        <v>127.9</v>
      </c>
    </row>
    <row r="135" spans="1:11" ht="49.5" customHeight="1" x14ac:dyDescent="0.2">
      <c r="A135" s="105" t="s">
        <v>199</v>
      </c>
      <c r="B135" s="103" t="s">
        <v>133</v>
      </c>
      <c r="C135" s="103" t="s">
        <v>168</v>
      </c>
      <c r="D135" s="103" t="s">
        <v>161</v>
      </c>
      <c r="E135" s="103" t="s">
        <v>8</v>
      </c>
      <c r="F135" s="103" t="s">
        <v>163</v>
      </c>
      <c r="G135" s="103" t="s">
        <v>198</v>
      </c>
      <c r="H135" s="103"/>
      <c r="I135" s="170">
        <f t="shared" ref="I135:I136" si="66">I136</f>
        <v>147.5</v>
      </c>
      <c r="J135" s="170">
        <f t="shared" si="65"/>
        <v>137.69999999999999</v>
      </c>
      <c r="K135" s="170">
        <f t="shared" si="65"/>
        <v>127.9</v>
      </c>
    </row>
    <row r="136" spans="1:11" ht="25.5" x14ac:dyDescent="0.2">
      <c r="A136" s="102" t="s">
        <v>141</v>
      </c>
      <c r="B136" s="103" t="s">
        <v>133</v>
      </c>
      <c r="C136" s="103" t="s">
        <v>168</v>
      </c>
      <c r="D136" s="103" t="s">
        <v>161</v>
      </c>
      <c r="E136" s="103" t="s">
        <v>8</v>
      </c>
      <c r="F136" s="103" t="s">
        <v>163</v>
      </c>
      <c r="G136" s="103" t="s">
        <v>198</v>
      </c>
      <c r="H136" s="103" t="s">
        <v>139</v>
      </c>
      <c r="I136" s="170">
        <f t="shared" si="66"/>
        <v>147.5</v>
      </c>
      <c r="J136" s="170">
        <f t="shared" si="65"/>
        <v>137.69999999999999</v>
      </c>
      <c r="K136" s="170">
        <f t="shared" si="65"/>
        <v>127.9</v>
      </c>
    </row>
    <row r="137" spans="1:11" ht="38.25" x14ac:dyDescent="0.2">
      <c r="A137" s="102" t="s">
        <v>142</v>
      </c>
      <c r="B137" s="103" t="s">
        <v>133</v>
      </c>
      <c r="C137" s="103" t="s">
        <v>168</v>
      </c>
      <c r="D137" s="103" t="s">
        <v>161</v>
      </c>
      <c r="E137" s="103" t="s">
        <v>8</v>
      </c>
      <c r="F137" s="103" t="s">
        <v>163</v>
      </c>
      <c r="G137" s="103" t="s">
        <v>198</v>
      </c>
      <c r="H137" s="103" t="s">
        <v>140</v>
      </c>
      <c r="I137" s="104">
        <f>'Приложение 3'!J103</f>
        <v>147.5</v>
      </c>
      <c r="J137" s="104">
        <f>'Приложение 3'!K103</f>
        <v>137.69999999999999</v>
      </c>
      <c r="K137" s="104">
        <f>'Приложение 3'!L103</f>
        <v>127.9</v>
      </c>
    </row>
    <row r="138" spans="1:11" x14ac:dyDescent="0.2">
      <c r="A138" s="105" t="s">
        <v>201</v>
      </c>
      <c r="B138" s="103" t="s">
        <v>133</v>
      </c>
      <c r="C138" s="103" t="s">
        <v>200</v>
      </c>
      <c r="D138" s="103"/>
      <c r="E138" s="103"/>
      <c r="F138" s="103"/>
      <c r="G138" s="103"/>
      <c r="H138" s="103"/>
      <c r="I138" s="104">
        <f>I139</f>
        <v>7545.9</v>
      </c>
      <c r="J138" s="104">
        <f t="shared" ref="J138:K138" si="67">J139</f>
        <v>7816.4</v>
      </c>
      <c r="K138" s="104">
        <f t="shared" si="67"/>
        <v>10416.799999999999</v>
      </c>
    </row>
    <row r="139" spans="1:11" ht="25.5" x14ac:dyDescent="0.2">
      <c r="A139" s="105" t="s">
        <v>165</v>
      </c>
      <c r="B139" s="103" t="s">
        <v>133</v>
      </c>
      <c r="C139" s="103" t="s">
        <v>200</v>
      </c>
      <c r="D139" s="103" t="s">
        <v>161</v>
      </c>
      <c r="E139" s="103" t="s">
        <v>162</v>
      </c>
      <c r="F139" s="103"/>
      <c r="G139" s="103"/>
      <c r="H139" s="103"/>
      <c r="I139" s="104">
        <f>I140</f>
        <v>7545.9</v>
      </c>
      <c r="J139" s="104">
        <f t="shared" ref="J139:K139" si="68">J140</f>
        <v>7816.4</v>
      </c>
      <c r="K139" s="104">
        <f t="shared" si="68"/>
        <v>10416.799999999999</v>
      </c>
    </row>
    <row r="140" spans="1:11" ht="37.5" customHeight="1" x14ac:dyDescent="0.2">
      <c r="A140" s="105" t="s">
        <v>166</v>
      </c>
      <c r="B140" s="103" t="s">
        <v>133</v>
      </c>
      <c r="C140" s="103" t="s">
        <v>200</v>
      </c>
      <c r="D140" s="103" t="s">
        <v>161</v>
      </c>
      <c r="E140" s="103" t="s">
        <v>8</v>
      </c>
      <c r="F140" s="103" t="s">
        <v>163</v>
      </c>
      <c r="G140" s="103"/>
      <c r="H140" s="103"/>
      <c r="I140" s="104">
        <f>I141+I144</f>
        <v>7545.9</v>
      </c>
      <c r="J140" s="104">
        <f t="shared" ref="J140:K140" si="69">J141+J144</f>
        <v>7816.4</v>
      </c>
      <c r="K140" s="104">
        <f t="shared" si="69"/>
        <v>10416.799999999999</v>
      </c>
    </row>
    <row r="141" spans="1:11" ht="38.25" hidden="1" x14ac:dyDescent="0.2">
      <c r="A141" s="105" t="s">
        <v>203</v>
      </c>
      <c r="B141" s="103" t="s">
        <v>133</v>
      </c>
      <c r="C141" s="103" t="s">
        <v>200</v>
      </c>
      <c r="D141" s="103" t="s">
        <v>161</v>
      </c>
      <c r="E141" s="103" t="s">
        <v>8</v>
      </c>
      <c r="F141" s="103" t="s">
        <v>163</v>
      </c>
      <c r="G141" s="103" t="s">
        <v>202</v>
      </c>
      <c r="H141" s="103"/>
      <c r="I141" s="104">
        <f>I142</f>
        <v>0</v>
      </c>
      <c r="J141" s="104">
        <f t="shared" ref="J141:K141" si="70">J142</f>
        <v>0</v>
      </c>
      <c r="K141" s="104">
        <f t="shared" si="70"/>
        <v>0</v>
      </c>
    </row>
    <row r="142" spans="1:11" ht="25.5" hidden="1" x14ac:dyDescent="0.2">
      <c r="A142" s="102" t="s">
        <v>141</v>
      </c>
      <c r="B142" s="103" t="s">
        <v>133</v>
      </c>
      <c r="C142" s="103" t="s">
        <v>200</v>
      </c>
      <c r="D142" s="103" t="s">
        <v>161</v>
      </c>
      <c r="E142" s="103" t="s">
        <v>8</v>
      </c>
      <c r="F142" s="103" t="s">
        <v>163</v>
      </c>
      <c r="G142" s="103" t="s">
        <v>202</v>
      </c>
      <c r="H142" s="103" t="s">
        <v>139</v>
      </c>
      <c r="I142" s="104">
        <f>I143</f>
        <v>0</v>
      </c>
      <c r="J142" s="104">
        <f t="shared" ref="J142:K142" si="71">J143</f>
        <v>0</v>
      </c>
      <c r="K142" s="104">
        <f t="shared" si="71"/>
        <v>0</v>
      </c>
    </row>
    <row r="143" spans="1:11" ht="38.25" hidden="1" x14ac:dyDescent="0.2">
      <c r="A143" s="102" t="s">
        <v>142</v>
      </c>
      <c r="B143" s="103" t="s">
        <v>133</v>
      </c>
      <c r="C143" s="103" t="s">
        <v>200</v>
      </c>
      <c r="D143" s="103" t="s">
        <v>161</v>
      </c>
      <c r="E143" s="103" t="s">
        <v>8</v>
      </c>
      <c r="F143" s="103" t="s">
        <v>163</v>
      </c>
      <c r="G143" s="103" t="s">
        <v>202</v>
      </c>
      <c r="H143" s="103" t="s">
        <v>140</v>
      </c>
      <c r="I143" s="104">
        <f>'Приложение 3'!J109</f>
        <v>0</v>
      </c>
      <c r="J143" s="104">
        <f>'Приложение 3'!K109</f>
        <v>0</v>
      </c>
      <c r="K143" s="104">
        <f>'Приложение 3'!L109</f>
        <v>0</v>
      </c>
    </row>
    <row r="144" spans="1:11" ht="206.25" customHeight="1" x14ac:dyDescent="0.2">
      <c r="A144" s="105" t="s">
        <v>502</v>
      </c>
      <c r="B144" s="103" t="s">
        <v>133</v>
      </c>
      <c r="C144" s="103" t="s">
        <v>200</v>
      </c>
      <c r="D144" s="103" t="s">
        <v>161</v>
      </c>
      <c r="E144" s="103" t="s">
        <v>8</v>
      </c>
      <c r="F144" s="103" t="s">
        <v>163</v>
      </c>
      <c r="G144" s="103" t="s">
        <v>256</v>
      </c>
      <c r="H144" s="103"/>
      <c r="I144" s="104">
        <f>I145</f>
        <v>7545.9</v>
      </c>
      <c r="J144" s="104">
        <f t="shared" ref="J144:K145" si="72">J145</f>
        <v>7816.4</v>
      </c>
      <c r="K144" s="104">
        <f t="shared" si="72"/>
        <v>10416.799999999999</v>
      </c>
    </row>
    <row r="145" spans="1:11" ht="12.75" customHeight="1" x14ac:dyDescent="0.2">
      <c r="A145" s="102" t="s">
        <v>259</v>
      </c>
      <c r="B145" s="103" t="s">
        <v>133</v>
      </c>
      <c r="C145" s="103" t="s">
        <v>200</v>
      </c>
      <c r="D145" s="103" t="s">
        <v>161</v>
      </c>
      <c r="E145" s="103" t="s">
        <v>8</v>
      </c>
      <c r="F145" s="103" t="s">
        <v>163</v>
      </c>
      <c r="G145" s="103" t="s">
        <v>256</v>
      </c>
      <c r="H145" s="103" t="s">
        <v>257</v>
      </c>
      <c r="I145" s="104">
        <f>I146</f>
        <v>7545.9</v>
      </c>
      <c r="J145" s="104">
        <f t="shared" si="72"/>
        <v>7816.4</v>
      </c>
      <c r="K145" s="104">
        <f t="shared" si="72"/>
        <v>10416.799999999999</v>
      </c>
    </row>
    <row r="146" spans="1:11" ht="14.25" customHeight="1" x14ac:dyDescent="0.2">
      <c r="A146" s="102" t="s">
        <v>109</v>
      </c>
      <c r="B146" s="103" t="s">
        <v>133</v>
      </c>
      <c r="C146" s="103" t="s">
        <v>200</v>
      </c>
      <c r="D146" s="103" t="s">
        <v>161</v>
      </c>
      <c r="E146" s="103" t="s">
        <v>8</v>
      </c>
      <c r="F146" s="103" t="s">
        <v>163</v>
      </c>
      <c r="G146" s="103" t="s">
        <v>256</v>
      </c>
      <c r="H146" s="103" t="s">
        <v>258</v>
      </c>
      <c r="I146" s="104">
        <f>'Приложение 3'!J205</f>
        <v>7545.9</v>
      </c>
      <c r="J146" s="104">
        <f>'Приложение 3'!K205</f>
        <v>7816.4</v>
      </c>
      <c r="K146" s="104">
        <f>'Приложение 3'!L205</f>
        <v>10416.799999999999</v>
      </c>
    </row>
    <row r="147" spans="1:11" x14ac:dyDescent="0.2">
      <c r="A147" s="105" t="s">
        <v>450</v>
      </c>
      <c r="B147" s="103" t="s">
        <v>168</v>
      </c>
      <c r="C147" s="103"/>
      <c r="D147" s="103"/>
      <c r="E147" s="103"/>
      <c r="F147" s="103"/>
      <c r="G147" s="103"/>
      <c r="H147" s="103"/>
      <c r="I147" s="104">
        <f>I148+I155+I162</f>
        <v>16877</v>
      </c>
      <c r="J147" s="104">
        <f t="shared" ref="J147:K147" si="73">J148+J155+J162</f>
        <v>10930.2</v>
      </c>
      <c r="K147" s="104">
        <f t="shared" si="73"/>
        <v>10985.5</v>
      </c>
    </row>
    <row r="148" spans="1:11" x14ac:dyDescent="0.2">
      <c r="A148" s="105" t="s">
        <v>451</v>
      </c>
      <c r="B148" s="103" t="s">
        <v>168</v>
      </c>
      <c r="C148" s="103" t="s">
        <v>125</v>
      </c>
      <c r="D148" s="103"/>
      <c r="E148" s="103"/>
      <c r="F148" s="103"/>
      <c r="G148" s="103"/>
      <c r="H148" s="103"/>
      <c r="I148" s="104">
        <f>I149</f>
        <v>540</v>
      </c>
      <c r="J148" s="104">
        <f t="shared" ref="J148:K148" si="74">J149</f>
        <v>540</v>
      </c>
      <c r="K148" s="104">
        <f t="shared" si="74"/>
        <v>540</v>
      </c>
    </row>
    <row r="149" spans="1:11" ht="51" x14ac:dyDescent="0.2">
      <c r="A149" s="105" t="s">
        <v>452</v>
      </c>
      <c r="B149" s="103" t="s">
        <v>168</v>
      </c>
      <c r="C149" s="103" t="s">
        <v>125</v>
      </c>
      <c r="D149" s="103" t="s">
        <v>133</v>
      </c>
      <c r="E149" s="103" t="s">
        <v>162</v>
      </c>
      <c r="F149" s="103"/>
      <c r="G149" s="103"/>
      <c r="H149" s="103"/>
      <c r="I149" s="104">
        <f t="shared" ref="I149:I153" si="75">I150</f>
        <v>540</v>
      </c>
      <c r="J149" s="104">
        <f t="shared" ref="J149:K153" si="76">J150</f>
        <v>540</v>
      </c>
      <c r="K149" s="104">
        <f t="shared" si="76"/>
        <v>540</v>
      </c>
    </row>
    <row r="150" spans="1:11" ht="25.5" x14ac:dyDescent="0.2">
      <c r="A150" s="220" t="s">
        <v>453</v>
      </c>
      <c r="B150" s="103" t="s">
        <v>168</v>
      </c>
      <c r="C150" s="103" t="s">
        <v>125</v>
      </c>
      <c r="D150" s="103" t="s">
        <v>133</v>
      </c>
      <c r="E150" s="103" t="s">
        <v>10</v>
      </c>
      <c r="F150" s="103"/>
      <c r="G150" s="103"/>
      <c r="H150" s="103"/>
      <c r="I150" s="104">
        <f t="shared" si="75"/>
        <v>540</v>
      </c>
      <c r="J150" s="104">
        <f t="shared" si="76"/>
        <v>540</v>
      </c>
      <c r="K150" s="104">
        <f t="shared" si="76"/>
        <v>540</v>
      </c>
    </row>
    <row r="151" spans="1:11" ht="51" x14ac:dyDescent="0.2">
      <c r="A151" s="220" t="s">
        <v>454</v>
      </c>
      <c r="B151" s="103" t="s">
        <v>168</v>
      </c>
      <c r="C151" s="103" t="s">
        <v>125</v>
      </c>
      <c r="D151" s="103" t="s">
        <v>133</v>
      </c>
      <c r="E151" s="103" t="s">
        <v>10</v>
      </c>
      <c r="F151" s="103" t="s">
        <v>168</v>
      </c>
      <c r="G151" s="103"/>
      <c r="H151" s="103"/>
      <c r="I151" s="104">
        <f t="shared" si="75"/>
        <v>540</v>
      </c>
      <c r="J151" s="104">
        <f t="shared" si="76"/>
        <v>540</v>
      </c>
      <c r="K151" s="104">
        <f t="shared" si="76"/>
        <v>540</v>
      </c>
    </row>
    <row r="152" spans="1:11" ht="45.75" customHeight="1" x14ac:dyDescent="0.2">
      <c r="A152" s="219" t="s">
        <v>503</v>
      </c>
      <c r="B152" s="103" t="s">
        <v>168</v>
      </c>
      <c r="C152" s="103" t="s">
        <v>125</v>
      </c>
      <c r="D152" s="103" t="s">
        <v>133</v>
      </c>
      <c r="E152" s="103" t="s">
        <v>10</v>
      </c>
      <c r="F152" s="103" t="s">
        <v>168</v>
      </c>
      <c r="G152" s="103" t="s">
        <v>455</v>
      </c>
      <c r="H152" s="103"/>
      <c r="I152" s="104">
        <f t="shared" si="75"/>
        <v>540</v>
      </c>
      <c r="J152" s="104">
        <f t="shared" si="76"/>
        <v>540</v>
      </c>
      <c r="K152" s="104">
        <f t="shared" si="76"/>
        <v>540</v>
      </c>
    </row>
    <row r="153" spans="1:11" ht="28.5" customHeight="1" x14ac:dyDescent="0.2">
      <c r="A153" s="102" t="s">
        <v>231</v>
      </c>
      <c r="B153" s="103" t="s">
        <v>168</v>
      </c>
      <c r="C153" s="103" t="s">
        <v>125</v>
      </c>
      <c r="D153" s="103" t="s">
        <v>133</v>
      </c>
      <c r="E153" s="103" t="s">
        <v>10</v>
      </c>
      <c r="F153" s="103" t="s">
        <v>168</v>
      </c>
      <c r="G153" s="103" t="s">
        <v>455</v>
      </c>
      <c r="H153" s="103" t="s">
        <v>228</v>
      </c>
      <c r="I153" s="104">
        <f t="shared" si="75"/>
        <v>540</v>
      </c>
      <c r="J153" s="104">
        <f t="shared" si="76"/>
        <v>540</v>
      </c>
      <c r="K153" s="104">
        <f t="shared" si="76"/>
        <v>540</v>
      </c>
    </row>
    <row r="154" spans="1:11" x14ac:dyDescent="0.2">
      <c r="A154" s="102" t="s">
        <v>252</v>
      </c>
      <c r="B154" s="103" t="s">
        <v>168</v>
      </c>
      <c r="C154" s="103" t="s">
        <v>125</v>
      </c>
      <c r="D154" s="103" t="s">
        <v>133</v>
      </c>
      <c r="E154" s="103" t="s">
        <v>10</v>
      </c>
      <c r="F154" s="103" t="s">
        <v>168</v>
      </c>
      <c r="G154" s="103" t="s">
        <v>455</v>
      </c>
      <c r="H154" s="103" t="s">
        <v>249</v>
      </c>
      <c r="I154" s="104">
        <f>'Приложение 3'!J213</f>
        <v>540</v>
      </c>
      <c r="J154" s="104">
        <f>'Приложение 3'!K213</f>
        <v>540</v>
      </c>
      <c r="K154" s="104">
        <f>'Приложение 3'!L213</f>
        <v>540</v>
      </c>
    </row>
    <row r="155" spans="1:11" x14ac:dyDescent="0.2">
      <c r="A155" s="105" t="s">
        <v>475</v>
      </c>
      <c r="B155" s="103" t="s">
        <v>168</v>
      </c>
      <c r="C155" s="103" t="s">
        <v>179</v>
      </c>
      <c r="D155" s="103"/>
      <c r="E155" s="103"/>
      <c r="F155" s="103"/>
      <c r="G155" s="103"/>
      <c r="H155" s="103"/>
      <c r="I155" s="104">
        <f>I156</f>
        <v>16337</v>
      </c>
      <c r="J155" s="104">
        <f t="shared" ref="J155:K155" si="77">J156</f>
        <v>10390.200000000001</v>
      </c>
      <c r="K155" s="104">
        <f t="shared" si="77"/>
        <v>10445.5</v>
      </c>
    </row>
    <row r="156" spans="1:11" ht="38.25" x14ac:dyDescent="0.2">
      <c r="A156" s="105" t="s">
        <v>428</v>
      </c>
      <c r="B156" s="103" t="s">
        <v>168</v>
      </c>
      <c r="C156" s="103" t="s">
        <v>179</v>
      </c>
      <c r="D156" s="103" t="s">
        <v>122</v>
      </c>
      <c r="E156" s="103" t="s">
        <v>162</v>
      </c>
      <c r="F156" s="103"/>
      <c r="G156" s="103"/>
      <c r="H156" s="103"/>
      <c r="I156" s="104">
        <f t="shared" ref="I156:I160" si="78">I157</f>
        <v>16337</v>
      </c>
      <c r="J156" s="104">
        <f t="shared" ref="J156:K160" si="79">J157</f>
        <v>10390.200000000001</v>
      </c>
      <c r="K156" s="104">
        <f t="shared" si="79"/>
        <v>10445.5</v>
      </c>
    </row>
    <row r="157" spans="1:11" ht="38.25" x14ac:dyDescent="0.2">
      <c r="A157" s="105" t="s">
        <v>245</v>
      </c>
      <c r="B157" s="103" t="s">
        <v>168</v>
      </c>
      <c r="C157" s="103" t="s">
        <v>179</v>
      </c>
      <c r="D157" s="103" t="s">
        <v>122</v>
      </c>
      <c r="E157" s="103" t="s">
        <v>11</v>
      </c>
      <c r="F157" s="103"/>
      <c r="G157" s="103"/>
      <c r="H157" s="103"/>
      <c r="I157" s="104">
        <f t="shared" si="78"/>
        <v>16337</v>
      </c>
      <c r="J157" s="104">
        <f t="shared" si="79"/>
        <v>10390.200000000001</v>
      </c>
      <c r="K157" s="104">
        <f t="shared" si="79"/>
        <v>10445.5</v>
      </c>
    </row>
    <row r="158" spans="1:11" ht="51" x14ac:dyDescent="0.2">
      <c r="A158" s="105" t="s">
        <v>472</v>
      </c>
      <c r="B158" s="103" t="s">
        <v>168</v>
      </c>
      <c r="C158" s="103" t="s">
        <v>179</v>
      </c>
      <c r="D158" s="103" t="s">
        <v>122</v>
      </c>
      <c r="E158" s="103" t="s">
        <v>11</v>
      </c>
      <c r="F158" s="103" t="s">
        <v>179</v>
      </c>
      <c r="G158" s="103"/>
      <c r="H158" s="103"/>
      <c r="I158" s="104">
        <f t="shared" si="78"/>
        <v>16337</v>
      </c>
      <c r="J158" s="104">
        <f t="shared" si="79"/>
        <v>10390.200000000001</v>
      </c>
      <c r="K158" s="104">
        <f t="shared" si="79"/>
        <v>10445.5</v>
      </c>
    </row>
    <row r="159" spans="1:11" x14ac:dyDescent="0.2">
      <c r="A159" s="108" t="s">
        <v>473</v>
      </c>
      <c r="B159" s="103" t="s">
        <v>168</v>
      </c>
      <c r="C159" s="103" t="s">
        <v>179</v>
      </c>
      <c r="D159" s="103" t="s">
        <v>122</v>
      </c>
      <c r="E159" s="103" t="s">
        <v>11</v>
      </c>
      <c r="F159" s="103" t="s">
        <v>179</v>
      </c>
      <c r="G159" s="103" t="s">
        <v>474</v>
      </c>
      <c r="H159" s="106"/>
      <c r="I159" s="104">
        <f t="shared" si="78"/>
        <v>16337</v>
      </c>
      <c r="J159" s="104">
        <f t="shared" si="79"/>
        <v>10390.200000000001</v>
      </c>
      <c r="K159" s="104">
        <f t="shared" si="79"/>
        <v>10445.5</v>
      </c>
    </row>
    <row r="160" spans="1:11" ht="30" customHeight="1" x14ac:dyDescent="0.2">
      <c r="A160" s="102" t="s">
        <v>231</v>
      </c>
      <c r="B160" s="103" t="s">
        <v>168</v>
      </c>
      <c r="C160" s="103" t="s">
        <v>179</v>
      </c>
      <c r="D160" s="103" t="s">
        <v>122</v>
      </c>
      <c r="E160" s="103" t="s">
        <v>11</v>
      </c>
      <c r="F160" s="103" t="s">
        <v>179</v>
      </c>
      <c r="G160" s="103" t="s">
        <v>474</v>
      </c>
      <c r="H160" s="103" t="s">
        <v>228</v>
      </c>
      <c r="I160" s="104">
        <f t="shared" si="78"/>
        <v>16337</v>
      </c>
      <c r="J160" s="104">
        <f t="shared" si="79"/>
        <v>10390.200000000001</v>
      </c>
      <c r="K160" s="104">
        <f t="shared" si="79"/>
        <v>10445.5</v>
      </c>
    </row>
    <row r="161" spans="1:11" x14ac:dyDescent="0.2">
      <c r="A161" s="101" t="s">
        <v>477</v>
      </c>
      <c r="B161" s="103" t="s">
        <v>168</v>
      </c>
      <c r="C161" s="103" t="s">
        <v>179</v>
      </c>
      <c r="D161" s="103" t="s">
        <v>122</v>
      </c>
      <c r="E161" s="103" t="s">
        <v>11</v>
      </c>
      <c r="F161" s="103" t="s">
        <v>179</v>
      </c>
      <c r="G161" s="103" t="s">
        <v>474</v>
      </c>
      <c r="H161" s="103" t="s">
        <v>476</v>
      </c>
      <c r="I161" s="104">
        <f>'Приложение 3'!J220</f>
        <v>16337</v>
      </c>
      <c r="J161" s="104">
        <f>'Приложение 3'!K220</f>
        <v>10390.200000000001</v>
      </c>
      <c r="K161" s="104">
        <f>'Приложение 3'!L220</f>
        <v>10445.5</v>
      </c>
    </row>
    <row r="162" spans="1:11" ht="25.5" hidden="1" x14ac:dyDescent="0.2">
      <c r="A162" s="105" t="s">
        <v>459</v>
      </c>
      <c r="B162" s="238" t="s">
        <v>168</v>
      </c>
      <c r="C162" s="238" t="s">
        <v>168</v>
      </c>
      <c r="D162" s="238"/>
      <c r="E162" s="238"/>
      <c r="F162" s="238"/>
      <c r="G162" s="238"/>
      <c r="H162" s="103"/>
      <c r="I162" s="104">
        <f t="shared" ref="I162:I167" si="80">I163</f>
        <v>0</v>
      </c>
      <c r="J162" s="104">
        <f t="shared" ref="J162:K163" si="81">J163</f>
        <v>0</v>
      </c>
      <c r="K162" s="104">
        <f t="shared" si="81"/>
        <v>0</v>
      </c>
    </row>
    <row r="163" spans="1:11" ht="0.75" hidden="1" customHeight="1" x14ac:dyDescent="0.2">
      <c r="A163" s="105" t="s">
        <v>190</v>
      </c>
      <c r="B163" s="238" t="s">
        <v>168</v>
      </c>
      <c r="C163" s="238" t="s">
        <v>168</v>
      </c>
      <c r="D163" s="238" t="s">
        <v>184</v>
      </c>
      <c r="E163" s="238" t="s">
        <v>162</v>
      </c>
      <c r="F163" s="238"/>
      <c r="G163" s="238"/>
      <c r="H163" s="103"/>
      <c r="I163" s="104">
        <f t="shared" si="80"/>
        <v>0</v>
      </c>
      <c r="J163" s="104">
        <f t="shared" si="81"/>
        <v>0</v>
      </c>
      <c r="K163" s="104">
        <f t="shared" si="81"/>
        <v>0</v>
      </c>
    </row>
    <row r="164" spans="1:11" ht="38.25" hidden="1" x14ac:dyDescent="0.2">
      <c r="A164" s="105" t="s">
        <v>204</v>
      </c>
      <c r="B164" s="238" t="s">
        <v>168</v>
      </c>
      <c r="C164" s="238" t="s">
        <v>168</v>
      </c>
      <c r="D164" s="238" t="s">
        <v>184</v>
      </c>
      <c r="E164" s="238" t="s">
        <v>8</v>
      </c>
      <c r="F164" s="238"/>
      <c r="G164" s="238"/>
      <c r="H164" s="103"/>
      <c r="I164" s="104">
        <f t="shared" si="80"/>
        <v>0</v>
      </c>
      <c r="J164" s="104">
        <f t="shared" ref="J164:K164" si="82">J165</f>
        <v>0</v>
      </c>
      <c r="K164" s="104">
        <f t="shared" si="82"/>
        <v>0</v>
      </c>
    </row>
    <row r="165" spans="1:11" ht="55.5" hidden="1" customHeight="1" x14ac:dyDescent="0.2">
      <c r="A165" s="101" t="s">
        <v>458</v>
      </c>
      <c r="B165" s="103" t="s">
        <v>168</v>
      </c>
      <c r="C165" s="103" t="s">
        <v>168</v>
      </c>
      <c r="D165" s="238" t="s">
        <v>184</v>
      </c>
      <c r="E165" s="238" t="s">
        <v>8</v>
      </c>
      <c r="F165" s="238" t="s">
        <v>133</v>
      </c>
      <c r="G165" s="238"/>
      <c r="H165" s="238"/>
      <c r="I165" s="104">
        <f t="shared" si="80"/>
        <v>0</v>
      </c>
      <c r="J165" s="104">
        <f t="shared" ref="J165:K165" si="83">J166</f>
        <v>0</v>
      </c>
      <c r="K165" s="104">
        <f t="shared" si="83"/>
        <v>0</v>
      </c>
    </row>
    <row r="166" spans="1:11" ht="0.75" customHeight="1" x14ac:dyDescent="0.2">
      <c r="A166" s="105" t="s">
        <v>457</v>
      </c>
      <c r="B166" s="103" t="s">
        <v>168</v>
      </c>
      <c r="C166" s="103" t="s">
        <v>168</v>
      </c>
      <c r="D166" s="103" t="s">
        <v>184</v>
      </c>
      <c r="E166" s="103" t="s">
        <v>8</v>
      </c>
      <c r="F166" s="103" t="s">
        <v>133</v>
      </c>
      <c r="G166" s="103" t="s">
        <v>456</v>
      </c>
      <c r="H166" s="106"/>
      <c r="I166" s="104">
        <f t="shared" si="80"/>
        <v>0</v>
      </c>
      <c r="J166" s="104">
        <f>J167</f>
        <v>0</v>
      </c>
      <c r="K166" s="104">
        <f t="shared" ref="K166:K167" si="84">K167</f>
        <v>0</v>
      </c>
    </row>
    <row r="167" spans="1:11" ht="0.75" customHeight="1" x14ac:dyDescent="0.2">
      <c r="A167" s="102" t="s">
        <v>208</v>
      </c>
      <c r="B167" s="103" t="s">
        <v>168</v>
      </c>
      <c r="C167" s="103" t="s">
        <v>168</v>
      </c>
      <c r="D167" s="103" t="s">
        <v>184</v>
      </c>
      <c r="E167" s="103" t="s">
        <v>8</v>
      </c>
      <c r="F167" s="103" t="s">
        <v>133</v>
      </c>
      <c r="G167" s="103" t="s">
        <v>456</v>
      </c>
      <c r="H167" s="103" t="s">
        <v>206</v>
      </c>
      <c r="I167" s="104">
        <f t="shared" si="80"/>
        <v>0</v>
      </c>
      <c r="J167" s="104">
        <f t="shared" ref="J167" si="85">J168</f>
        <v>0</v>
      </c>
      <c r="K167" s="104">
        <f t="shared" si="84"/>
        <v>0</v>
      </c>
    </row>
    <row r="168" spans="1:11" ht="0.75" customHeight="1" x14ac:dyDescent="0.2">
      <c r="A168" s="102" t="s">
        <v>209</v>
      </c>
      <c r="B168" s="103" t="s">
        <v>168</v>
      </c>
      <c r="C168" s="103" t="s">
        <v>168</v>
      </c>
      <c r="D168" s="103" t="s">
        <v>184</v>
      </c>
      <c r="E168" s="103" t="s">
        <v>8</v>
      </c>
      <c r="F168" s="103" t="s">
        <v>133</v>
      </c>
      <c r="G168" s="103" t="s">
        <v>456</v>
      </c>
      <c r="H168" s="103" t="s">
        <v>207</v>
      </c>
      <c r="I168" s="104">
        <f>'Приложение 3'!J117</f>
        <v>0</v>
      </c>
      <c r="J168" s="104">
        <f>'Приложение 3'!K117</f>
        <v>0</v>
      </c>
      <c r="K168" s="104">
        <f>'Приложение 3'!L117</f>
        <v>0</v>
      </c>
    </row>
    <row r="169" spans="1:11" x14ac:dyDescent="0.2">
      <c r="A169" s="105" t="s">
        <v>213</v>
      </c>
      <c r="B169" s="103" t="s">
        <v>210</v>
      </c>
      <c r="C169" s="103"/>
      <c r="D169" s="103"/>
      <c r="E169" s="103"/>
      <c r="F169" s="103"/>
      <c r="G169" s="103"/>
      <c r="H169" s="103"/>
      <c r="I169" s="104">
        <f>I170+I180+I201+I215+I221</f>
        <v>148581</v>
      </c>
      <c r="J169" s="104">
        <f>J170+J180+J201+J215+J221</f>
        <v>144390.1</v>
      </c>
      <c r="K169" s="104">
        <f>K170+K180+K201+K215+K221</f>
        <v>151354.5</v>
      </c>
    </row>
    <row r="170" spans="1:11" x14ac:dyDescent="0.2">
      <c r="A170" s="105" t="s">
        <v>260</v>
      </c>
      <c r="B170" s="103" t="s">
        <v>210</v>
      </c>
      <c r="C170" s="103" t="s">
        <v>122</v>
      </c>
      <c r="D170" s="103"/>
      <c r="E170" s="103"/>
      <c r="F170" s="103"/>
      <c r="G170" s="103"/>
      <c r="H170" s="103"/>
      <c r="I170" s="104">
        <f>I171</f>
        <v>26402.6</v>
      </c>
      <c r="J170" s="104">
        <f t="shared" ref="J170:K170" si="86">J171</f>
        <v>29562.6</v>
      </c>
      <c r="K170" s="104">
        <f t="shared" si="86"/>
        <v>30895.399999999998</v>
      </c>
    </row>
    <row r="171" spans="1:11" ht="36" customHeight="1" x14ac:dyDescent="0.2">
      <c r="A171" s="105" t="s">
        <v>423</v>
      </c>
      <c r="B171" s="103" t="s">
        <v>210</v>
      </c>
      <c r="C171" s="103" t="s">
        <v>122</v>
      </c>
      <c r="D171" s="103" t="s">
        <v>125</v>
      </c>
      <c r="E171" s="103" t="s">
        <v>162</v>
      </c>
      <c r="F171" s="103"/>
      <c r="G171" s="103"/>
      <c r="H171" s="103"/>
      <c r="I171" s="104">
        <f>I172</f>
        <v>26402.6</v>
      </c>
      <c r="J171" s="104">
        <f t="shared" ref="J171:K171" si="87">J172</f>
        <v>29562.6</v>
      </c>
      <c r="K171" s="104">
        <f t="shared" si="87"/>
        <v>30895.399999999998</v>
      </c>
    </row>
    <row r="172" spans="1:11" ht="39" customHeight="1" x14ac:dyDescent="0.2">
      <c r="A172" s="105" t="s">
        <v>425</v>
      </c>
      <c r="B172" s="103" t="s">
        <v>210</v>
      </c>
      <c r="C172" s="103" t="s">
        <v>122</v>
      </c>
      <c r="D172" s="103" t="s">
        <v>125</v>
      </c>
      <c r="E172" s="103" t="s">
        <v>8</v>
      </c>
      <c r="F172" s="103"/>
      <c r="G172" s="103"/>
      <c r="H172" s="103"/>
      <c r="I172" s="104">
        <f>I173</f>
        <v>26402.6</v>
      </c>
      <c r="J172" s="104">
        <f t="shared" ref="J172:K172" si="88">J173</f>
        <v>29562.6</v>
      </c>
      <c r="K172" s="104">
        <f t="shared" si="88"/>
        <v>30895.399999999998</v>
      </c>
    </row>
    <row r="173" spans="1:11" ht="76.5" x14ac:dyDescent="0.2">
      <c r="A173" s="105" t="s">
        <v>307</v>
      </c>
      <c r="B173" s="103" t="s">
        <v>210</v>
      </c>
      <c r="C173" s="103" t="s">
        <v>122</v>
      </c>
      <c r="D173" s="103" t="s">
        <v>125</v>
      </c>
      <c r="E173" s="103" t="s">
        <v>8</v>
      </c>
      <c r="F173" s="103" t="s">
        <v>179</v>
      </c>
      <c r="G173" s="103"/>
      <c r="H173" s="103"/>
      <c r="I173" s="104">
        <f>I174+I177</f>
        <v>26402.6</v>
      </c>
      <c r="J173" s="104">
        <f t="shared" ref="J173:K173" si="89">J174+J177</f>
        <v>29562.6</v>
      </c>
      <c r="K173" s="104">
        <f t="shared" si="89"/>
        <v>30895.399999999998</v>
      </c>
    </row>
    <row r="174" spans="1:11" ht="14.25" customHeight="1" x14ac:dyDescent="0.2">
      <c r="A174" s="105" t="s">
        <v>306</v>
      </c>
      <c r="B174" s="103" t="s">
        <v>210</v>
      </c>
      <c r="C174" s="103" t="s">
        <v>122</v>
      </c>
      <c r="D174" s="103" t="s">
        <v>125</v>
      </c>
      <c r="E174" s="103" t="s">
        <v>8</v>
      </c>
      <c r="F174" s="103" t="s">
        <v>179</v>
      </c>
      <c r="G174" s="103" t="s">
        <v>305</v>
      </c>
      <c r="H174" s="103"/>
      <c r="I174" s="104">
        <f>I175</f>
        <v>2400</v>
      </c>
      <c r="J174" s="104">
        <f t="shared" ref="J174:K175" si="90">J175</f>
        <v>3041.5</v>
      </c>
      <c r="K174" s="104">
        <f t="shared" si="90"/>
        <v>3133.3</v>
      </c>
    </row>
    <row r="175" spans="1:11" ht="38.25" x14ac:dyDescent="0.2">
      <c r="A175" s="102" t="s">
        <v>231</v>
      </c>
      <c r="B175" s="103" t="s">
        <v>210</v>
      </c>
      <c r="C175" s="103" t="s">
        <v>122</v>
      </c>
      <c r="D175" s="103" t="s">
        <v>125</v>
      </c>
      <c r="E175" s="103" t="s">
        <v>8</v>
      </c>
      <c r="F175" s="103" t="s">
        <v>179</v>
      </c>
      <c r="G175" s="103" t="s">
        <v>305</v>
      </c>
      <c r="H175" s="103" t="s">
        <v>228</v>
      </c>
      <c r="I175" s="104">
        <f>I176</f>
        <v>2400</v>
      </c>
      <c r="J175" s="104">
        <f t="shared" si="90"/>
        <v>3041.5</v>
      </c>
      <c r="K175" s="104">
        <f t="shared" si="90"/>
        <v>3133.3</v>
      </c>
    </row>
    <row r="176" spans="1:11" x14ac:dyDescent="0.2">
      <c r="A176" s="102" t="s">
        <v>252</v>
      </c>
      <c r="B176" s="103" t="s">
        <v>210</v>
      </c>
      <c r="C176" s="103" t="s">
        <v>122</v>
      </c>
      <c r="D176" s="103" t="s">
        <v>125</v>
      </c>
      <c r="E176" s="103" t="s">
        <v>8</v>
      </c>
      <c r="F176" s="103" t="s">
        <v>179</v>
      </c>
      <c r="G176" s="103" t="s">
        <v>305</v>
      </c>
      <c r="H176" s="103" t="s">
        <v>249</v>
      </c>
      <c r="I176" s="104">
        <f>'Приложение 3'!J334</f>
        <v>2400</v>
      </c>
      <c r="J176" s="104">
        <f>'Приложение 3'!K334</f>
        <v>3041.5</v>
      </c>
      <c r="K176" s="104">
        <f>'Приложение 3'!L334</f>
        <v>3133.3</v>
      </c>
    </row>
    <row r="177" spans="1:11" ht="139.5" customHeight="1" x14ac:dyDescent="0.2">
      <c r="A177" s="105" t="s">
        <v>309</v>
      </c>
      <c r="B177" s="103" t="s">
        <v>210</v>
      </c>
      <c r="C177" s="103" t="s">
        <v>122</v>
      </c>
      <c r="D177" s="103" t="s">
        <v>125</v>
      </c>
      <c r="E177" s="103" t="s">
        <v>8</v>
      </c>
      <c r="F177" s="103" t="s">
        <v>179</v>
      </c>
      <c r="G177" s="103" t="s">
        <v>308</v>
      </c>
      <c r="H177" s="103"/>
      <c r="I177" s="104">
        <f>I178</f>
        <v>24002.6</v>
      </c>
      <c r="J177" s="104">
        <f t="shared" ref="J177:K178" si="91">J178</f>
        <v>26521.1</v>
      </c>
      <c r="K177" s="104">
        <f t="shared" si="91"/>
        <v>27762.1</v>
      </c>
    </row>
    <row r="178" spans="1:11" ht="32.25" customHeight="1" x14ac:dyDescent="0.2">
      <c r="A178" s="102" t="s">
        <v>231</v>
      </c>
      <c r="B178" s="103" t="s">
        <v>210</v>
      </c>
      <c r="C178" s="103" t="s">
        <v>122</v>
      </c>
      <c r="D178" s="103" t="s">
        <v>125</v>
      </c>
      <c r="E178" s="103" t="s">
        <v>8</v>
      </c>
      <c r="F178" s="103" t="s">
        <v>179</v>
      </c>
      <c r="G178" s="103" t="s">
        <v>308</v>
      </c>
      <c r="H178" s="103" t="s">
        <v>228</v>
      </c>
      <c r="I178" s="104">
        <f>I179</f>
        <v>24002.6</v>
      </c>
      <c r="J178" s="104">
        <f t="shared" si="91"/>
        <v>26521.1</v>
      </c>
      <c r="K178" s="104">
        <f t="shared" si="91"/>
        <v>27762.1</v>
      </c>
    </row>
    <row r="179" spans="1:11" ht="13.5" customHeight="1" x14ac:dyDescent="0.2">
      <c r="A179" s="102" t="s">
        <v>252</v>
      </c>
      <c r="B179" s="103" t="s">
        <v>210</v>
      </c>
      <c r="C179" s="103" t="s">
        <v>122</v>
      </c>
      <c r="D179" s="103" t="s">
        <v>125</v>
      </c>
      <c r="E179" s="103" t="s">
        <v>8</v>
      </c>
      <c r="F179" s="103" t="s">
        <v>179</v>
      </c>
      <c r="G179" s="103" t="s">
        <v>308</v>
      </c>
      <c r="H179" s="103" t="s">
        <v>249</v>
      </c>
      <c r="I179" s="104">
        <f>'Приложение 3'!J337</f>
        <v>24002.6</v>
      </c>
      <c r="J179" s="104">
        <f>'Приложение 3'!K337</f>
        <v>26521.1</v>
      </c>
      <c r="K179" s="104">
        <f>'Приложение 3'!L337</f>
        <v>27762.1</v>
      </c>
    </row>
    <row r="180" spans="1:11" x14ac:dyDescent="0.2">
      <c r="A180" s="105" t="s">
        <v>261</v>
      </c>
      <c r="B180" s="103" t="s">
        <v>210</v>
      </c>
      <c r="C180" s="103" t="s">
        <v>125</v>
      </c>
      <c r="D180" s="103"/>
      <c r="E180" s="103"/>
      <c r="F180" s="103"/>
      <c r="G180" s="103"/>
      <c r="H180" s="103"/>
      <c r="I180" s="104">
        <f>I181</f>
        <v>98574</v>
      </c>
      <c r="J180" s="104">
        <f t="shared" ref="J180:K180" si="92">J181</f>
        <v>95421.2</v>
      </c>
      <c r="K180" s="104">
        <f t="shared" si="92"/>
        <v>100689.9</v>
      </c>
    </row>
    <row r="181" spans="1:11" ht="38.25" customHeight="1" x14ac:dyDescent="0.2">
      <c r="A181" s="105" t="s">
        <v>423</v>
      </c>
      <c r="B181" s="103" t="s">
        <v>210</v>
      </c>
      <c r="C181" s="103" t="s">
        <v>125</v>
      </c>
      <c r="D181" s="103" t="s">
        <v>125</v>
      </c>
      <c r="E181" s="103" t="s">
        <v>162</v>
      </c>
      <c r="F181" s="103"/>
      <c r="G181" s="103"/>
      <c r="H181" s="103"/>
      <c r="I181" s="104">
        <f>I182</f>
        <v>98574</v>
      </c>
      <c r="J181" s="104">
        <f t="shared" ref="J181:K181" si="93">J182</f>
        <v>95421.2</v>
      </c>
      <c r="K181" s="104">
        <f t="shared" si="93"/>
        <v>100689.9</v>
      </c>
    </row>
    <row r="182" spans="1:11" ht="39.75" customHeight="1" x14ac:dyDescent="0.2">
      <c r="A182" s="105" t="s">
        <v>422</v>
      </c>
      <c r="B182" s="103" t="s">
        <v>210</v>
      </c>
      <c r="C182" s="103" t="s">
        <v>125</v>
      </c>
      <c r="D182" s="103" t="s">
        <v>125</v>
      </c>
      <c r="E182" s="103" t="s">
        <v>9</v>
      </c>
      <c r="F182" s="103"/>
      <c r="G182" s="103"/>
      <c r="H182" s="103"/>
      <c r="I182" s="104">
        <f>I183+I193+I197</f>
        <v>98574</v>
      </c>
      <c r="J182" s="104">
        <f t="shared" ref="J182:K182" si="94">J183+J193+J197</f>
        <v>95421.2</v>
      </c>
      <c r="K182" s="104">
        <f t="shared" si="94"/>
        <v>100689.9</v>
      </c>
    </row>
    <row r="183" spans="1:11" ht="73.5" customHeight="1" x14ac:dyDescent="0.2">
      <c r="A183" s="105" t="s">
        <v>262</v>
      </c>
      <c r="B183" s="103" t="s">
        <v>210</v>
      </c>
      <c r="C183" s="103" t="s">
        <v>125</v>
      </c>
      <c r="D183" s="103" t="s">
        <v>125</v>
      </c>
      <c r="E183" s="103" t="s">
        <v>9</v>
      </c>
      <c r="F183" s="103" t="s">
        <v>179</v>
      </c>
      <c r="G183" s="103"/>
      <c r="H183" s="103"/>
      <c r="I183" s="104">
        <f>I187+I190+I184</f>
        <v>98434.9</v>
      </c>
      <c r="J183" s="104">
        <f>J187+J190+J184</f>
        <v>95282.099999999991</v>
      </c>
      <c r="K183" s="104">
        <f>K187+K190+K184</f>
        <v>100550.79999999999</v>
      </c>
    </row>
    <row r="184" spans="1:11" ht="52.5" hidden="1" customHeight="1" x14ac:dyDescent="0.2">
      <c r="A184" s="105" t="s">
        <v>504</v>
      </c>
      <c r="B184" s="103" t="s">
        <v>210</v>
      </c>
      <c r="C184" s="103" t="s">
        <v>125</v>
      </c>
      <c r="D184" s="103" t="s">
        <v>125</v>
      </c>
      <c r="E184" s="103" t="s">
        <v>9</v>
      </c>
      <c r="F184" s="103" t="s">
        <v>179</v>
      </c>
      <c r="G184" s="103" t="s">
        <v>460</v>
      </c>
      <c r="H184" s="103"/>
      <c r="I184" s="104">
        <f>I185</f>
        <v>0</v>
      </c>
      <c r="J184" s="104">
        <f t="shared" ref="J184:K185" si="95">J185</f>
        <v>0</v>
      </c>
      <c r="K184" s="104">
        <f t="shared" si="95"/>
        <v>0</v>
      </c>
    </row>
    <row r="185" spans="1:11" ht="32.25" hidden="1" customHeight="1" x14ac:dyDescent="0.2">
      <c r="A185" s="102" t="s">
        <v>231</v>
      </c>
      <c r="B185" s="103" t="s">
        <v>210</v>
      </c>
      <c r="C185" s="103" t="s">
        <v>125</v>
      </c>
      <c r="D185" s="103" t="s">
        <v>125</v>
      </c>
      <c r="E185" s="103" t="s">
        <v>9</v>
      </c>
      <c r="F185" s="103" t="s">
        <v>179</v>
      </c>
      <c r="G185" s="103" t="s">
        <v>460</v>
      </c>
      <c r="H185" s="103" t="s">
        <v>228</v>
      </c>
      <c r="I185" s="104">
        <f>I186</f>
        <v>0</v>
      </c>
      <c r="J185" s="104">
        <f t="shared" si="95"/>
        <v>0</v>
      </c>
      <c r="K185" s="104">
        <f t="shared" si="95"/>
        <v>0</v>
      </c>
    </row>
    <row r="186" spans="1:11" ht="19.5" hidden="1" customHeight="1" x14ac:dyDescent="0.2">
      <c r="A186" s="102" t="s">
        <v>252</v>
      </c>
      <c r="B186" s="103" t="s">
        <v>210</v>
      </c>
      <c r="C186" s="103" t="s">
        <v>125</v>
      </c>
      <c r="D186" s="103" t="s">
        <v>125</v>
      </c>
      <c r="E186" s="103" t="s">
        <v>9</v>
      </c>
      <c r="F186" s="103" t="s">
        <v>179</v>
      </c>
      <c r="G186" s="103" t="s">
        <v>460</v>
      </c>
      <c r="H186" s="103" t="s">
        <v>249</v>
      </c>
      <c r="I186" s="104">
        <f>'Приложение 3'!J228</f>
        <v>0</v>
      </c>
      <c r="J186" s="104">
        <f>'Приложение 3'!K228</f>
        <v>0</v>
      </c>
      <c r="K186" s="104">
        <f>'Приложение 3'!L228</f>
        <v>0</v>
      </c>
    </row>
    <row r="187" spans="1:11" ht="34.5" customHeight="1" x14ac:dyDescent="0.2">
      <c r="A187" s="107" t="s">
        <v>311</v>
      </c>
      <c r="B187" s="103" t="s">
        <v>210</v>
      </c>
      <c r="C187" s="103" t="s">
        <v>125</v>
      </c>
      <c r="D187" s="103" t="s">
        <v>125</v>
      </c>
      <c r="E187" s="103" t="s">
        <v>9</v>
      </c>
      <c r="F187" s="103" t="s">
        <v>179</v>
      </c>
      <c r="G187" s="103" t="s">
        <v>310</v>
      </c>
      <c r="H187" s="103"/>
      <c r="I187" s="104">
        <f>I188</f>
        <v>6842.5</v>
      </c>
      <c r="J187" s="104">
        <f t="shared" ref="J187:K188" si="96">J188</f>
        <v>7452.9</v>
      </c>
      <c r="K187" s="104">
        <f t="shared" si="96"/>
        <v>7677.9</v>
      </c>
    </row>
    <row r="188" spans="1:11" ht="28.5" customHeight="1" x14ac:dyDescent="0.2">
      <c r="A188" s="102" t="s">
        <v>231</v>
      </c>
      <c r="B188" s="103" t="s">
        <v>210</v>
      </c>
      <c r="C188" s="103" t="s">
        <v>125</v>
      </c>
      <c r="D188" s="103" t="s">
        <v>125</v>
      </c>
      <c r="E188" s="103" t="s">
        <v>9</v>
      </c>
      <c r="F188" s="103" t="s">
        <v>179</v>
      </c>
      <c r="G188" s="103" t="s">
        <v>310</v>
      </c>
      <c r="H188" s="103" t="s">
        <v>228</v>
      </c>
      <c r="I188" s="104">
        <f>I189</f>
        <v>6842.5</v>
      </c>
      <c r="J188" s="104">
        <f t="shared" si="96"/>
        <v>7452.9</v>
      </c>
      <c r="K188" s="104">
        <f t="shared" si="96"/>
        <v>7677.9</v>
      </c>
    </row>
    <row r="189" spans="1:11" x14ac:dyDescent="0.2">
      <c r="A189" s="102" t="s">
        <v>252</v>
      </c>
      <c r="B189" s="103" t="s">
        <v>210</v>
      </c>
      <c r="C189" s="103" t="s">
        <v>125</v>
      </c>
      <c r="D189" s="103" t="s">
        <v>125</v>
      </c>
      <c r="E189" s="103" t="s">
        <v>9</v>
      </c>
      <c r="F189" s="103" t="s">
        <v>179</v>
      </c>
      <c r="G189" s="103" t="s">
        <v>310</v>
      </c>
      <c r="H189" s="103" t="s">
        <v>249</v>
      </c>
      <c r="I189" s="104">
        <f>'Приложение 3'!J344</f>
        <v>6842.5</v>
      </c>
      <c r="J189" s="104">
        <f>'Приложение 3'!K344</f>
        <v>7452.9</v>
      </c>
      <c r="K189" s="104">
        <f>'Приложение 3'!L344</f>
        <v>7677.9</v>
      </c>
    </row>
    <row r="190" spans="1:11" ht="168" customHeight="1" x14ac:dyDescent="0.2">
      <c r="A190" s="105" t="s">
        <v>313</v>
      </c>
      <c r="B190" s="103" t="s">
        <v>210</v>
      </c>
      <c r="C190" s="103" t="s">
        <v>125</v>
      </c>
      <c r="D190" s="103" t="s">
        <v>125</v>
      </c>
      <c r="E190" s="103" t="s">
        <v>9</v>
      </c>
      <c r="F190" s="103" t="s">
        <v>179</v>
      </c>
      <c r="G190" s="103" t="s">
        <v>312</v>
      </c>
      <c r="H190" s="103"/>
      <c r="I190" s="104">
        <f>I191</f>
        <v>91592.4</v>
      </c>
      <c r="J190" s="104">
        <f t="shared" ref="J190:K191" si="97">J191</f>
        <v>87829.2</v>
      </c>
      <c r="K190" s="104">
        <f t="shared" si="97"/>
        <v>92872.9</v>
      </c>
    </row>
    <row r="191" spans="1:11" ht="38.25" x14ac:dyDescent="0.2">
      <c r="A191" s="102" t="s">
        <v>231</v>
      </c>
      <c r="B191" s="103" t="s">
        <v>210</v>
      </c>
      <c r="C191" s="103" t="s">
        <v>125</v>
      </c>
      <c r="D191" s="103" t="s">
        <v>125</v>
      </c>
      <c r="E191" s="103" t="s">
        <v>9</v>
      </c>
      <c r="F191" s="103" t="s">
        <v>179</v>
      </c>
      <c r="G191" s="103" t="s">
        <v>312</v>
      </c>
      <c r="H191" s="103" t="s">
        <v>228</v>
      </c>
      <c r="I191" s="104">
        <f>I192</f>
        <v>91592.4</v>
      </c>
      <c r="J191" s="104">
        <f t="shared" si="97"/>
        <v>87829.2</v>
      </c>
      <c r="K191" s="104">
        <f t="shared" si="97"/>
        <v>92872.9</v>
      </c>
    </row>
    <row r="192" spans="1:11" x14ac:dyDescent="0.2">
      <c r="A192" s="102" t="s">
        <v>252</v>
      </c>
      <c r="B192" s="103" t="s">
        <v>210</v>
      </c>
      <c r="C192" s="103" t="s">
        <v>125</v>
      </c>
      <c r="D192" s="103" t="s">
        <v>125</v>
      </c>
      <c r="E192" s="103" t="s">
        <v>9</v>
      </c>
      <c r="F192" s="103" t="s">
        <v>179</v>
      </c>
      <c r="G192" s="103" t="s">
        <v>312</v>
      </c>
      <c r="H192" s="103" t="s">
        <v>249</v>
      </c>
      <c r="I192" s="104">
        <f>'Приложение 3'!J347</f>
        <v>91592.4</v>
      </c>
      <c r="J192" s="104">
        <f>'Приложение 3'!K347</f>
        <v>87829.2</v>
      </c>
      <c r="K192" s="104">
        <f>'Приложение 3'!L347</f>
        <v>92872.9</v>
      </c>
    </row>
    <row r="193" spans="1:11" ht="25.5" x14ac:dyDescent="0.2">
      <c r="A193" s="105" t="s">
        <v>264</v>
      </c>
      <c r="B193" s="103" t="s">
        <v>210</v>
      </c>
      <c r="C193" s="103" t="s">
        <v>125</v>
      </c>
      <c r="D193" s="103" t="s">
        <v>125</v>
      </c>
      <c r="E193" s="103" t="s">
        <v>9</v>
      </c>
      <c r="F193" s="103" t="s">
        <v>133</v>
      </c>
      <c r="G193" s="103"/>
      <c r="H193" s="103"/>
      <c r="I193" s="104">
        <f>I194</f>
        <v>139.1</v>
      </c>
      <c r="J193" s="104">
        <f t="shared" ref="J193:K193" si="98">J194</f>
        <v>139.1</v>
      </c>
      <c r="K193" s="104">
        <f t="shared" si="98"/>
        <v>139.1</v>
      </c>
    </row>
    <row r="194" spans="1:11" ht="53.25" customHeight="1" x14ac:dyDescent="0.2">
      <c r="A194" s="105" t="s">
        <v>505</v>
      </c>
      <c r="B194" s="103" t="s">
        <v>210</v>
      </c>
      <c r="C194" s="103" t="s">
        <v>125</v>
      </c>
      <c r="D194" s="103" t="s">
        <v>125</v>
      </c>
      <c r="E194" s="103" t="s">
        <v>9</v>
      </c>
      <c r="F194" s="103" t="s">
        <v>133</v>
      </c>
      <c r="G194" s="103" t="s">
        <v>263</v>
      </c>
      <c r="H194" s="103"/>
      <c r="I194" s="104">
        <f t="shared" ref="I194:I195" si="99">I195</f>
        <v>139.1</v>
      </c>
      <c r="J194" s="104">
        <f t="shared" ref="J194:K199" si="100">J195</f>
        <v>139.1</v>
      </c>
      <c r="K194" s="104">
        <f t="shared" si="100"/>
        <v>139.1</v>
      </c>
    </row>
    <row r="195" spans="1:11" ht="38.25" x14ac:dyDescent="0.2">
      <c r="A195" s="102" t="s">
        <v>231</v>
      </c>
      <c r="B195" s="103" t="s">
        <v>210</v>
      </c>
      <c r="C195" s="103" t="s">
        <v>125</v>
      </c>
      <c r="D195" s="103" t="s">
        <v>125</v>
      </c>
      <c r="E195" s="103" t="s">
        <v>9</v>
      </c>
      <c r="F195" s="103" t="s">
        <v>133</v>
      </c>
      <c r="G195" s="103" t="s">
        <v>263</v>
      </c>
      <c r="H195" s="103" t="s">
        <v>228</v>
      </c>
      <c r="I195" s="104">
        <f t="shared" si="99"/>
        <v>139.1</v>
      </c>
      <c r="J195" s="104">
        <f t="shared" si="100"/>
        <v>139.1</v>
      </c>
      <c r="K195" s="104">
        <f t="shared" si="100"/>
        <v>139.1</v>
      </c>
    </row>
    <row r="196" spans="1:11" x14ac:dyDescent="0.2">
      <c r="A196" s="102" t="s">
        <v>252</v>
      </c>
      <c r="B196" s="103" t="s">
        <v>210</v>
      </c>
      <c r="C196" s="103" t="s">
        <v>125</v>
      </c>
      <c r="D196" s="103" t="s">
        <v>125</v>
      </c>
      <c r="E196" s="103" t="s">
        <v>9</v>
      </c>
      <c r="F196" s="103" t="s">
        <v>133</v>
      </c>
      <c r="G196" s="103" t="s">
        <v>263</v>
      </c>
      <c r="H196" s="103" t="s">
        <v>249</v>
      </c>
      <c r="I196" s="104">
        <f>'Приложение 3'!J232</f>
        <v>139.1</v>
      </c>
      <c r="J196" s="104">
        <f>'Приложение 3'!K232</f>
        <v>139.1</v>
      </c>
      <c r="K196" s="104">
        <f>'Приложение 3'!L232</f>
        <v>139.1</v>
      </c>
    </row>
    <row r="197" spans="1:11" ht="29.25" hidden="1" customHeight="1" x14ac:dyDescent="0.2">
      <c r="A197" s="105" t="s">
        <v>466</v>
      </c>
      <c r="B197" s="103" t="s">
        <v>210</v>
      </c>
      <c r="C197" s="103" t="s">
        <v>125</v>
      </c>
      <c r="D197" s="103" t="s">
        <v>125</v>
      </c>
      <c r="E197" s="103" t="s">
        <v>9</v>
      </c>
      <c r="F197" s="103" t="s">
        <v>461</v>
      </c>
      <c r="G197" s="103"/>
      <c r="H197" s="103"/>
      <c r="I197" s="104">
        <f>I198</f>
        <v>0</v>
      </c>
      <c r="J197" s="104">
        <f t="shared" si="100"/>
        <v>0</v>
      </c>
      <c r="K197" s="104">
        <f t="shared" si="100"/>
        <v>0</v>
      </c>
    </row>
    <row r="198" spans="1:11" ht="0.75" customHeight="1" x14ac:dyDescent="0.2">
      <c r="A198" s="105" t="s">
        <v>467</v>
      </c>
      <c r="B198" s="103" t="s">
        <v>210</v>
      </c>
      <c r="C198" s="103" t="s">
        <v>125</v>
      </c>
      <c r="D198" s="103" t="s">
        <v>125</v>
      </c>
      <c r="E198" s="103" t="s">
        <v>9</v>
      </c>
      <c r="F198" s="103" t="s">
        <v>461</v>
      </c>
      <c r="G198" s="103" t="s">
        <v>462</v>
      </c>
      <c r="H198" s="103"/>
      <c r="I198" s="104">
        <f t="shared" ref="I198:I199" si="101">I199</f>
        <v>0</v>
      </c>
      <c r="J198" s="104">
        <f t="shared" si="100"/>
        <v>0</v>
      </c>
      <c r="K198" s="104">
        <f t="shared" si="100"/>
        <v>0</v>
      </c>
    </row>
    <row r="199" spans="1:11" ht="0.75" customHeight="1" x14ac:dyDescent="0.2">
      <c r="A199" s="102" t="s">
        <v>231</v>
      </c>
      <c r="B199" s="103" t="s">
        <v>210</v>
      </c>
      <c r="C199" s="103" t="s">
        <v>125</v>
      </c>
      <c r="D199" s="103" t="s">
        <v>125</v>
      </c>
      <c r="E199" s="103" t="s">
        <v>9</v>
      </c>
      <c r="F199" s="103" t="s">
        <v>461</v>
      </c>
      <c r="G199" s="103" t="s">
        <v>462</v>
      </c>
      <c r="H199" s="103" t="s">
        <v>228</v>
      </c>
      <c r="I199" s="104">
        <f t="shared" si="101"/>
        <v>0</v>
      </c>
      <c r="J199" s="104">
        <f t="shared" si="100"/>
        <v>0</v>
      </c>
      <c r="K199" s="104">
        <f t="shared" si="100"/>
        <v>0</v>
      </c>
    </row>
    <row r="200" spans="1:11" ht="2.25" customHeight="1" x14ac:dyDescent="0.2">
      <c r="A200" s="102" t="s">
        <v>252</v>
      </c>
      <c r="B200" s="103" t="s">
        <v>210</v>
      </c>
      <c r="C200" s="103" t="s">
        <v>125</v>
      </c>
      <c r="D200" s="103" t="s">
        <v>125</v>
      </c>
      <c r="E200" s="103" t="s">
        <v>9</v>
      </c>
      <c r="F200" s="103" t="s">
        <v>461</v>
      </c>
      <c r="G200" s="103" t="s">
        <v>462</v>
      </c>
      <c r="H200" s="103" t="s">
        <v>249</v>
      </c>
      <c r="I200" s="104">
        <f>'Приложение 3'!J236</f>
        <v>0</v>
      </c>
      <c r="J200" s="104">
        <f>'Приложение 3'!K236</f>
        <v>0</v>
      </c>
      <c r="K200" s="104">
        <f>'Приложение 3'!L236</f>
        <v>0</v>
      </c>
    </row>
    <row r="201" spans="1:11" x14ac:dyDescent="0.2">
      <c r="A201" s="105" t="s">
        <v>265</v>
      </c>
      <c r="B201" s="103" t="s">
        <v>210</v>
      </c>
      <c r="C201" s="103" t="s">
        <v>179</v>
      </c>
      <c r="D201" s="103"/>
      <c r="E201" s="103"/>
      <c r="F201" s="103"/>
      <c r="G201" s="103"/>
      <c r="H201" s="103"/>
      <c r="I201" s="104">
        <f>I202+I208</f>
        <v>21470.3</v>
      </c>
      <c r="J201" s="104">
        <f>J202+J208</f>
        <v>17259.5</v>
      </c>
      <c r="K201" s="104">
        <f>K202+K208</f>
        <v>17622.399999999998</v>
      </c>
    </row>
    <row r="202" spans="1:11" ht="39.75" customHeight="1" x14ac:dyDescent="0.2">
      <c r="A202" s="105" t="s">
        <v>423</v>
      </c>
      <c r="B202" s="103" t="s">
        <v>210</v>
      </c>
      <c r="C202" s="103" t="s">
        <v>179</v>
      </c>
      <c r="D202" s="103" t="s">
        <v>125</v>
      </c>
      <c r="E202" s="103" t="s">
        <v>162</v>
      </c>
      <c r="F202" s="103"/>
      <c r="G202" s="103"/>
      <c r="H202" s="103"/>
      <c r="I202" s="104">
        <f>I203</f>
        <v>9712</v>
      </c>
      <c r="J202" s="104">
        <f t="shared" ref="J202:K202" si="102">J203</f>
        <v>7707.8</v>
      </c>
      <c r="K202" s="104">
        <f t="shared" si="102"/>
        <v>7707.8</v>
      </c>
    </row>
    <row r="203" spans="1:11" ht="42" customHeight="1" x14ac:dyDescent="0.2">
      <c r="A203" s="105" t="s">
        <v>422</v>
      </c>
      <c r="B203" s="103" t="s">
        <v>210</v>
      </c>
      <c r="C203" s="103" t="s">
        <v>179</v>
      </c>
      <c r="D203" s="103" t="s">
        <v>125</v>
      </c>
      <c r="E203" s="103" t="s">
        <v>9</v>
      </c>
      <c r="F203" s="103"/>
      <c r="G203" s="103"/>
      <c r="H203" s="103"/>
      <c r="I203" s="104">
        <f>I204</f>
        <v>9712</v>
      </c>
      <c r="J203" s="104">
        <f t="shared" ref="J203:K204" si="103">J204</f>
        <v>7707.8</v>
      </c>
      <c r="K203" s="104">
        <f t="shared" si="103"/>
        <v>7707.8</v>
      </c>
    </row>
    <row r="204" spans="1:11" ht="25.5" x14ac:dyDescent="0.2">
      <c r="A204" s="105" t="s">
        <v>315</v>
      </c>
      <c r="B204" s="103" t="s">
        <v>210</v>
      </c>
      <c r="C204" s="103" t="s">
        <v>179</v>
      </c>
      <c r="D204" s="103" t="s">
        <v>125</v>
      </c>
      <c r="E204" s="103" t="s">
        <v>9</v>
      </c>
      <c r="F204" s="103" t="s">
        <v>17</v>
      </c>
      <c r="G204" s="103"/>
      <c r="H204" s="103"/>
      <c r="I204" s="104">
        <f>I205</f>
        <v>9712</v>
      </c>
      <c r="J204" s="104">
        <f t="shared" si="103"/>
        <v>7707.8</v>
      </c>
      <c r="K204" s="104">
        <f t="shared" si="103"/>
        <v>7707.8</v>
      </c>
    </row>
    <row r="205" spans="1:11" ht="16.5" customHeight="1" x14ac:dyDescent="0.2">
      <c r="A205" s="107" t="s">
        <v>316</v>
      </c>
      <c r="B205" s="103" t="s">
        <v>210</v>
      </c>
      <c r="C205" s="103" t="s">
        <v>179</v>
      </c>
      <c r="D205" s="103" t="s">
        <v>125</v>
      </c>
      <c r="E205" s="103" t="s">
        <v>9</v>
      </c>
      <c r="F205" s="103" t="s">
        <v>17</v>
      </c>
      <c r="G205" s="103" t="s">
        <v>314</v>
      </c>
      <c r="H205" s="103"/>
      <c r="I205" s="104">
        <f>I206</f>
        <v>9712</v>
      </c>
      <c r="J205" s="104">
        <f t="shared" ref="J205:K206" si="104">J206</f>
        <v>7707.8</v>
      </c>
      <c r="K205" s="104">
        <f t="shared" si="104"/>
        <v>7707.8</v>
      </c>
    </row>
    <row r="206" spans="1:11" ht="28.5" customHeight="1" x14ac:dyDescent="0.2">
      <c r="A206" s="102" t="s">
        <v>231</v>
      </c>
      <c r="B206" s="103" t="s">
        <v>210</v>
      </c>
      <c r="C206" s="103" t="s">
        <v>179</v>
      </c>
      <c r="D206" s="103" t="s">
        <v>125</v>
      </c>
      <c r="E206" s="103" t="s">
        <v>9</v>
      </c>
      <c r="F206" s="103" t="s">
        <v>17</v>
      </c>
      <c r="G206" s="103" t="s">
        <v>314</v>
      </c>
      <c r="H206" s="103" t="s">
        <v>228</v>
      </c>
      <c r="I206" s="104">
        <f>I207</f>
        <v>9712</v>
      </c>
      <c r="J206" s="104">
        <f t="shared" si="104"/>
        <v>7707.8</v>
      </c>
      <c r="K206" s="104">
        <f t="shared" si="104"/>
        <v>7707.8</v>
      </c>
    </row>
    <row r="207" spans="1:11" x14ac:dyDescent="0.2">
      <c r="A207" s="102" t="s">
        <v>252</v>
      </c>
      <c r="B207" s="103" t="s">
        <v>210</v>
      </c>
      <c r="C207" s="103" t="s">
        <v>179</v>
      </c>
      <c r="D207" s="103" t="s">
        <v>125</v>
      </c>
      <c r="E207" s="103" t="s">
        <v>9</v>
      </c>
      <c r="F207" s="103" t="s">
        <v>17</v>
      </c>
      <c r="G207" s="103" t="s">
        <v>314</v>
      </c>
      <c r="H207" s="103" t="s">
        <v>249</v>
      </c>
      <c r="I207" s="104">
        <f>'Приложение 3'!J354</f>
        <v>9712</v>
      </c>
      <c r="J207" s="104">
        <f>'Приложение 3'!K354</f>
        <v>7707.8</v>
      </c>
      <c r="K207" s="104">
        <f>'Приложение 3'!L354</f>
        <v>7707.8</v>
      </c>
    </row>
    <row r="208" spans="1:11" ht="41.25" customHeight="1" x14ac:dyDescent="0.2">
      <c r="A208" s="105" t="s">
        <v>424</v>
      </c>
      <c r="B208" s="103" t="s">
        <v>210</v>
      </c>
      <c r="C208" s="103" t="s">
        <v>179</v>
      </c>
      <c r="D208" s="103" t="s">
        <v>168</v>
      </c>
      <c r="E208" s="103" t="s">
        <v>162</v>
      </c>
      <c r="F208" s="103"/>
      <c r="G208" s="103"/>
      <c r="H208" s="103"/>
      <c r="I208" s="104">
        <f>I209</f>
        <v>11758.3</v>
      </c>
      <c r="J208" s="104">
        <f t="shared" ref="J208:K208" si="105">J209</f>
        <v>9551.6999999999989</v>
      </c>
      <c r="K208" s="104">
        <f t="shared" si="105"/>
        <v>9914.5999999999985</v>
      </c>
    </row>
    <row r="209" spans="1:11" x14ac:dyDescent="0.2">
      <c r="A209" s="105" t="s">
        <v>267</v>
      </c>
      <c r="B209" s="103" t="s">
        <v>210</v>
      </c>
      <c r="C209" s="103" t="s">
        <v>179</v>
      </c>
      <c r="D209" s="103" t="s">
        <v>168</v>
      </c>
      <c r="E209" s="103" t="s">
        <v>8</v>
      </c>
      <c r="F209" s="103"/>
      <c r="G209" s="103"/>
      <c r="H209" s="103"/>
      <c r="I209" s="104">
        <f>I210</f>
        <v>11758.3</v>
      </c>
      <c r="J209" s="104">
        <f t="shared" ref="J209:K209" si="106">J210</f>
        <v>9551.6999999999989</v>
      </c>
      <c r="K209" s="104">
        <f t="shared" si="106"/>
        <v>9914.5999999999985</v>
      </c>
    </row>
    <row r="210" spans="1:11" ht="25.5" x14ac:dyDescent="0.2">
      <c r="A210" s="105" t="s">
        <v>268</v>
      </c>
      <c r="B210" s="103" t="s">
        <v>210</v>
      </c>
      <c r="C210" s="103" t="s">
        <v>179</v>
      </c>
      <c r="D210" s="103" t="s">
        <v>168</v>
      </c>
      <c r="E210" s="103" t="s">
        <v>8</v>
      </c>
      <c r="F210" s="103" t="s">
        <v>168</v>
      </c>
      <c r="G210" s="103"/>
      <c r="H210" s="103"/>
      <c r="I210" s="104">
        <f>I213+I211</f>
        <v>11758.3</v>
      </c>
      <c r="J210" s="104">
        <f t="shared" ref="J210:K210" si="107">J213+J211</f>
        <v>9551.6999999999989</v>
      </c>
      <c r="K210" s="104">
        <f t="shared" si="107"/>
        <v>9914.5999999999985</v>
      </c>
    </row>
    <row r="211" spans="1:11" ht="25.5" x14ac:dyDescent="0.2">
      <c r="A211" s="108" t="s">
        <v>251</v>
      </c>
      <c r="B211" s="103" t="s">
        <v>210</v>
      </c>
      <c r="C211" s="103" t="s">
        <v>179</v>
      </c>
      <c r="D211" s="103" t="s">
        <v>168</v>
      </c>
      <c r="E211" s="103" t="s">
        <v>8</v>
      </c>
      <c r="F211" s="103" t="s">
        <v>168</v>
      </c>
      <c r="G211" s="103" t="s">
        <v>248</v>
      </c>
      <c r="H211" s="103" t="s">
        <v>228</v>
      </c>
      <c r="I211" s="104">
        <f>I212</f>
        <v>761.3</v>
      </c>
      <c r="J211" s="104">
        <f t="shared" ref="J211:K213" si="108">J212</f>
        <v>761.3</v>
      </c>
      <c r="K211" s="104">
        <f t="shared" si="108"/>
        <v>761.3</v>
      </c>
    </row>
    <row r="212" spans="1:11" x14ac:dyDescent="0.2">
      <c r="A212" s="102" t="s">
        <v>252</v>
      </c>
      <c r="B212" s="103" t="s">
        <v>210</v>
      </c>
      <c r="C212" s="103" t="s">
        <v>179</v>
      </c>
      <c r="D212" s="103" t="s">
        <v>168</v>
      </c>
      <c r="E212" s="103" t="s">
        <v>8</v>
      </c>
      <c r="F212" s="103" t="s">
        <v>168</v>
      </c>
      <c r="G212" s="103" t="s">
        <v>248</v>
      </c>
      <c r="H212" s="103" t="s">
        <v>249</v>
      </c>
      <c r="I212" s="104">
        <f>'Приложение 3'!J243</f>
        <v>761.3</v>
      </c>
      <c r="J212" s="104">
        <f>'Приложение 3'!K243</f>
        <v>761.3</v>
      </c>
      <c r="K212" s="104">
        <f>'Приложение 3'!L243</f>
        <v>761.3</v>
      </c>
    </row>
    <row r="213" spans="1:11" ht="30" customHeight="1" x14ac:dyDescent="0.2">
      <c r="A213" s="102" t="s">
        <v>231</v>
      </c>
      <c r="B213" s="103" t="s">
        <v>210</v>
      </c>
      <c r="C213" s="103" t="s">
        <v>179</v>
      </c>
      <c r="D213" s="103" t="s">
        <v>168</v>
      </c>
      <c r="E213" s="103" t="s">
        <v>8</v>
      </c>
      <c r="F213" s="103" t="s">
        <v>168</v>
      </c>
      <c r="G213" s="103" t="s">
        <v>314</v>
      </c>
      <c r="H213" s="103" t="s">
        <v>228</v>
      </c>
      <c r="I213" s="104">
        <f>I214</f>
        <v>10997</v>
      </c>
      <c r="J213" s="104">
        <f t="shared" si="108"/>
        <v>8790.4</v>
      </c>
      <c r="K213" s="104">
        <f t="shared" si="108"/>
        <v>9153.2999999999993</v>
      </c>
    </row>
    <row r="214" spans="1:11" x14ac:dyDescent="0.2">
      <c r="A214" s="102" t="s">
        <v>252</v>
      </c>
      <c r="B214" s="103" t="s">
        <v>210</v>
      </c>
      <c r="C214" s="103" t="s">
        <v>179</v>
      </c>
      <c r="D214" s="103" t="s">
        <v>168</v>
      </c>
      <c r="E214" s="103" t="s">
        <v>8</v>
      </c>
      <c r="F214" s="103" t="s">
        <v>168</v>
      </c>
      <c r="G214" s="103" t="s">
        <v>314</v>
      </c>
      <c r="H214" s="103" t="s">
        <v>249</v>
      </c>
      <c r="I214" s="104">
        <f>'Приложение 3'!J360</f>
        <v>10997</v>
      </c>
      <c r="J214" s="104">
        <f>'Приложение 3'!K360</f>
        <v>8790.4</v>
      </c>
      <c r="K214" s="104">
        <f>'Приложение 3'!L360</f>
        <v>9153.2999999999993</v>
      </c>
    </row>
    <row r="215" spans="1:11" x14ac:dyDescent="0.2">
      <c r="A215" s="105" t="s">
        <v>214</v>
      </c>
      <c r="B215" s="103" t="s">
        <v>210</v>
      </c>
      <c r="C215" s="103" t="s">
        <v>210</v>
      </c>
      <c r="D215" s="103"/>
      <c r="E215" s="103"/>
      <c r="F215" s="103"/>
      <c r="G215" s="103"/>
      <c r="H215" s="103"/>
      <c r="I215" s="104">
        <f>I216</f>
        <v>54.1</v>
      </c>
      <c r="J215" s="104">
        <f t="shared" ref="J215:K215" si="109">J216</f>
        <v>56.2</v>
      </c>
      <c r="K215" s="104">
        <f t="shared" si="109"/>
        <v>56.2</v>
      </c>
    </row>
    <row r="216" spans="1:11" ht="25.5" x14ac:dyDescent="0.2">
      <c r="A216" s="105" t="s">
        <v>165</v>
      </c>
      <c r="B216" s="103" t="s">
        <v>210</v>
      </c>
      <c r="C216" s="103" t="s">
        <v>210</v>
      </c>
      <c r="D216" s="103" t="s">
        <v>161</v>
      </c>
      <c r="E216" s="103" t="s">
        <v>162</v>
      </c>
      <c r="F216" s="103"/>
      <c r="G216" s="103"/>
      <c r="H216" s="103"/>
      <c r="I216" s="104">
        <f>I217</f>
        <v>54.1</v>
      </c>
      <c r="J216" s="104">
        <f t="shared" ref="J216:K219" si="110">J217</f>
        <v>56.2</v>
      </c>
      <c r="K216" s="104">
        <f t="shared" si="110"/>
        <v>56.2</v>
      </c>
    </row>
    <row r="217" spans="1:11" ht="38.25" x14ac:dyDescent="0.2">
      <c r="A217" s="105" t="s">
        <v>166</v>
      </c>
      <c r="B217" s="103" t="s">
        <v>210</v>
      </c>
      <c r="C217" s="103" t="s">
        <v>210</v>
      </c>
      <c r="D217" s="103" t="s">
        <v>161</v>
      </c>
      <c r="E217" s="103" t="s">
        <v>8</v>
      </c>
      <c r="F217" s="103"/>
      <c r="G217" s="103"/>
      <c r="H217" s="103"/>
      <c r="I217" s="104">
        <f t="shared" ref="I217:I219" si="111">I218</f>
        <v>54.1</v>
      </c>
      <c r="J217" s="104">
        <f t="shared" si="110"/>
        <v>56.2</v>
      </c>
      <c r="K217" s="104">
        <f t="shared" si="110"/>
        <v>56.2</v>
      </c>
    </row>
    <row r="218" spans="1:11" ht="12" customHeight="1" x14ac:dyDescent="0.2">
      <c r="A218" s="105" t="s">
        <v>212</v>
      </c>
      <c r="B218" s="103" t="s">
        <v>210</v>
      </c>
      <c r="C218" s="103" t="s">
        <v>210</v>
      </c>
      <c r="D218" s="103" t="s">
        <v>161</v>
      </c>
      <c r="E218" s="103" t="s">
        <v>8</v>
      </c>
      <c r="F218" s="103" t="s">
        <v>162</v>
      </c>
      <c r="G218" s="103" t="s">
        <v>211</v>
      </c>
      <c r="H218" s="106"/>
      <c r="I218" s="104">
        <f t="shared" si="111"/>
        <v>54.1</v>
      </c>
      <c r="J218" s="104">
        <f t="shared" si="110"/>
        <v>56.2</v>
      </c>
      <c r="K218" s="104">
        <f t="shared" si="110"/>
        <v>56.2</v>
      </c>
    </row>
    <row r="219" spans="1:11" ht="25.5" x14ac:dyDescent="0.2">
      <c r="A219" s="102" t="s">
        <v>141</v>
      </c>
      <c r="B219" s="103" t="s">
        <v>210</v>
      </c>
      <c r="C219" s="103" t="s">
        <v>210</v>
      </c>
      <c r="D219" s="103" t="s">
        <v>161</v>
      </c>
      <c r="E219" s="103" t="s">
        <v>8</v>
      </c>
      <c r="F219" s="103" t="s">
        <v>162</v>
      </c>
      <c r="G219" s="103" t="s">
        <v>211</v>
      </c>
      <c r="H219" s="103" t="s">
        <v>139</v>
      </c>
      <c r="I219" s="104">
        <f t="shared" si="111"/>
        <v>54.1</v>
      </c>
      <c r="J219" s="104">
        <f t="shared" si="110"/>
        <v>56.2</v>
      </c>
      <c r="K219" s="104">
        <f t="shared" si="110"/>
        <v>56.2</v>
      </c>
    </row>
    <row r="220" spans="1:11" ht="38.25" x14ac:dyDescent="0.2">
      <c r="A220" s="102" t="s">
        <v>142</v>
      </c>
      <c r="B220" s="103" t="s">
        <v>210</v>
      </c>
      <c r="C220" s="103" t="s">
        <v>210</v>
      </c>
      <c r="D220" s="103" t="s">
        <v>161</v>
      </c>
      <c r="E220" s="103" t="s">
        <v>8</v>
      </c>
      <c r="F220" s="103" t="s">
        <v>162</v>
      </c>
      <c r="G220" s="103" t="s">
        <v>211</v>
      </c>
      <c r="H220" s="103" t="s">
        <v>140</v>
      </c>
      <c r="I220" s="104">
        <f>'Приложение 3'!J124</f>
        <v>54.1</v>
      </c>
      <c r="J220" s="104">
        <f>'Приложение 3'!K124</f>
        <v>56.2</v>
      </c>
      <c r="K220" s="104">
        <f>'Приложение 3'!L124</f>
        <v>56.2</v>
      </c>
    </row>
    <row r="221" spans="1:11" x14ac:dyDescent="0.2">
      <c r="A221" s="105" t="s">
        <v>269</v>
      </c>
      <c r="B221" s="103" t="s">
        <v>210</v>
      </c>
      <c r="C221" s="103" t="s">
        <v>200</v>
      </c>
      <c r="D221" s="103"/>
      <c r="E221" s="103"/>
      <c r="F221" s="103"/>
      <c r="G221" s="103"/>
      <c r="H221" s="103"/>
      <c r="I221" s="104">
        <f>I228+I222</f>
        <v>2080</v>
      </c>
      <c r="J221" s="104">
        <f t="shared" ref="J221:K221" si="112">J228+J222</f>
        <v>2090.6000000000004</v>
      </c>
      <c r="K221" s="104">
        <f t="shared" si="112"/>
        <v>2090.6000000000004</v>
      </c>
    </row>
    <row r="222" spans="1:11" ht="39" customHeight="1" x14ac:dyDescent="0.2">
      <c r="A222" s="105" t="s">
        <v>423</v>
      </c>
      <c r="B222" s="103" t="s">
        <v>210</v>
      </c>
      <c r="C222" s="103" t="s">
        <v>200</v>
      </c>
      <c r="D222" s="103" t="s">
        <v>125</v>
      </c>
      <c r="E222" s="103" t="s">
        <v>162</v>
      </c>
      <c r="F222" s="103"/>
      <c r="G222" s="103"/>
      <c r="H222" s="103"/>
      <c r="I222" s="104">
        <f>I223</f>
        <v>1016.7</v>
      </c>
      <c r="J222" s="104">
        <f t="shared" ref="J222:K226" si="113">J223</f>
        <v>1016.7</v>
      </c>
      <c r="K222" s="104">
        <f t="shared" si="113"/>
        <v>1016.7</v>
      </c>
    </row>
    <row r="223" spans="1:11" ht="36.75" customHeight="1" x14ac:dyDescent="0.2">
      <c r="A223" s="105" t="s">
        <v>422</v>
      </c>
      <c r="B223" s="103" t="s">
        <v>210</v>
      </c>
      <c r="C223" s="103" t="s">
        <v>200</v>
      </c>
      <c r="D223" s="103" t="s">
        <v>125</v>
      </c>
      <c r="E223" s="103" t="s">
        <v>9</v>
      </c>
      <c r="F223" s="103"/>
      <c r="G223" s="103"/>
      <c r="H223" s="103"/>
      <c r="I223" s="104">
        <f t="shared" ref="I223:I226" si="114">I224</f>
        <v>1016.7</v>
      </c>
      <c r="J223" s="104">
        <f t="shared" si="113"/>
        <v>1016.7</v>
      </c>
      <c r="K223" s="104">
        <f t="shared" si="113"/>
        <v>1016.7</v>
      </c>
    </row>
    <row r="224" spans="1:11" ht="25.5" x14ac:dyDescent="0.2">
      <c r="A224" s="105" t="s">
        <v>318</v>
      </c>
      <c r="B224" s="103" t="s">
        <v>210</v>
      </c>
      <c r="C224" s="103" t="s">
        <v>200</v>
      </c>
      <c r="D224" s="103" t="s">
        <v>125</v>
      </c>
      <c r="E224" s="103" t="s">
        <v>9</v>
      </c>
      <c r="F224" s="103" t="s">
        <v>20</v>
      </c>
      <c r="G224" s="103"/>
      <c r="H224" s="103"/>
      <c r="I224" s="104">
        <f t="shared" si="114"/>
        <v>1016.7</v>
      </c>
      <c r="J224" s="104">
        <f t="shared" si="113"/>
        <v>1016.7</v>
      </c>
      <c r="K224" s="104">
        <f t="shared" si="113"/>
        <v>1016.7</v>
      </c>
    </row>
    <row r="225" spans="1:11" ht="53.25" customHeight="1" x14ac:dyDescent="0.2">
      <c r="A225" s="107" t="s">
        <v>319</v>
      </c>
      <c r="B225" s="103" t="s">
        <v>210</v>
      </c>
      <c r="C225" s="103" t="s">
        <v>200</v>
      </c>
      <c r="D225" s="103" t="s">
        <v>125</v>
      </c>
      <c r="E225" s="103" t="s">
        <v>9</v>
      </c>
      <c r="F225" s="103" t="s">
        <v>20</v>
      </c>
      <c r="G225" s="103" t="s">
        <v>317</v>
      </c>
      <c r="H225" s="103"/>
      <c r="I225" s="104">
        <f t="shared" si="114"/>
        <v>1016.7</v>
      </c>
      <c r="J225" s="104">
        <f t="shared" si="113"/>
        <v>1016.7</v>
      </c>
      <c r="K225" s="104">
        <f t="shared" si="113"/>
        <v>1016.7</v>
      </c>
    </row>
    <row r="226" spans="1:11" ht="27" customHeight="1" x14ac:dyDescent="0.2">
      <c r="A226" s="102" t="s">
        <v>231</v>
      </c>
      <c r="B226" s="103" t="s">
        <v>210</v>
      </c>
      <c r="C226" s="103" t="s">
        <v>200</v>
      </c>
      <c r="D226" s="103" t="s">
        <v>125</v>
      </c>
      <c r="E226" s="103" t="s">
        <v>9</v>
      </c>
      <c r="F226" s="103" t="s">
        <v>20</v>
      </c>
      <c r="G226" s="103" t="s">
        <v>317</v>
      </c>
      <c r="H226" s="103" t="s">
        <v>228</v>
      </c>
      <c r="I226" s="104">
        <f t="shared" si="114"/>
        <v>1016.7</v>
      </c>
      <c r="J226" s="104">
        <f t="shared" si="113"/>
        <v>1016.7</v>
      </c>
      <c r="K226" s="104">
        <f t="shared" si="113"/>
        <v>1016.7</v>
      </c>
    </row>
    <row r="227" spans="1:11" x14ac:dyDescent="0.2">
      <c r="A227" s="102" t="s">
        <v>252</v>
      </c>
      <c r="B227" s="103" t="s">
        <v>210</v>
      </c>
      <c r="C227" s="103" t="s">
        <v>200</v>
      </c>
      <c r="D227" s="103" t="s">
        <v>125</v>
      </c>
      <c r="E227" s="103" t="s">
        <v>9</v>
      </c>
      <c r="F227" s="103" t="s">
        <v>20</v>
      </c>
      <c r="G227" s="103" t="s">
        <v>317</v>
      </c>
      <c r="H227" s="103" t="s">
        <v>249</v>
      </c>
      <c r="I227" s="104">
        <f>'Приложение 3'!J367</f>
        <v>1016.7</v>
      </c>
      <c r="J227" s="104">
        <f>'Приложение 3'!K367</f>
        <v>1016.7</v>
      </c>
      <c r="K227" s="104">
        <f>'Приложение 3'!L367</f>
        <v>1016.7</v>
      </c>
    </row>
    <row r="228" spans="1:11" ht="25.5" x14ac:dyDescent="0.2">
      <c r="A228" s="105" t="s">
        <v>165</v>
      </c>
      <c r="B228" s="103" t="s">
        <v>210</v>
      </c>
      <c r="C228" s="103" t="s">
        <v>200</v>
      </c>
      <c r="D228" s="103" t="s">
        <v>161</v>
      </c>
      <c r="E228" s="103" t="s">
        <v>162</v>
      </c>
      <c r="F228" s="103"/>
      <c r="G228" s="103"/>
      <c r="H228" s="103"/>
      <c r="I228" s="104">
        <f>I229</f>
        <v>1063.3</v>
      </c>
      <c r="J228" s="104">
        <f t="shared" ref="J228:K229" si="115">J229</f>
        <v>1073.9000000000001</v>
      </c>
      <c r="K228" s="104">
        <f t="shared" si="115"/>
        <v>1073.9000000000001</v>
      </c>
    </row>
    <row r="229" spans="1:11" ht="38.25" x14ac:dyDescent="0.2">
      <c r="A229" s="105" t="s">
        <v>166</v>
      </c>
      <c r="B229" s="103" t="s">
        <v>210</v>
      </c>
      <c r="C229" s="103" t="s">
        <v>200</v>
      </c>
      <c r="D229" s="103" t="s">
        <v>161</v>
      </c>
      <c r="E229" s="103" t="s">
        <v>8</v>
      </c>
      <c r="F229" s="103" t="s">
        <v>163</v>
      </c>
      <c r="G229" s="103"/>
      <c r="H229" s="103"/>
      <c r="I229" s="104">
        <f>I230</f>
        <v>1063.3</v>
      </c>
      <c r="J229" s="104">
        <f t="shared" si="115"/>
        <v>1073.9000000000001</v>
      </c>
      <c r="K229" s="104">
        <f t="shared" si="115"/>
        <v>1073.9000000000001</v>
      </c>
    </row>
    <row r="230" spans="1:11" ht="52.5" customHeight="1" x14ac:dyDescent="0.2">
      <c r="A230" s="105" t="s">
        <v>271</v>
      </c>
      <c r="B230" s="103" t="s">
        <v>210</v>
      </c>
      <c r="C230" s="103" t="s">
        <v>200</v>
      </c>
      <c r="D230" s="103" t="s">
        <v>161</v>
      </c>
      <c r="E230" s="103" t="s">
        <v>8</v>
      </c>
      <c r="F230" s="103" t="s">
        <v>163</v>
      </c>
      <c r="G230" s="103" t="s">
        <v>270</v>
      </c>
      <c r="H230" s="103"/>
      <c r="I230" s="104">
        <f>I231+I233</f>
        <v>1063.3</v>
      </c>
      <c r="J230" s="104">
        <f t="shared" ref="J230:K230" si="116">J231+J233</f>
        <v>1073.9000000000001</v>
      </c>
      <c r="K230" s="104">
        <f t="shared" si="116"/>
        <v>1073.9000000000001</v>
      </c>
    </row>
    <row r="231" spans="1:11" ht="61.5" customHeight="1" x14ac:dyDescent="0.2">
      <c r="A231" s="105" t="s">
        <v>130</v>
      </c>
      <c r="B231" s="103" t="s">
        <v>210</v>
      </c>
      <c r="C231" s="103" t="s">
        <v>200</v>
      </c>
      <c r="D231" s="103" t="s">
        <v>161</v>
      </c>
      <c r="E231" s="103" t="s">
        <v>8</v>
      </c>
      <c r="F231" s="103" t="s">
        <v>163</v>
      </c>
      <c r="G231" s="103" t="s">
        <v>270</v>
      </c>
      <c r="H231" s="103" t="s">
        <v>129</v>
      </c>
      <c r="I231" s="104">
        <f>I232</f>
        <v>1046.2</v>
      </c>
      <c r="J231" s="104">
        <f t="shared" ref="J231:K231" si="117">J232</f>
        <v>1056.7</v>
      </c>
      <c r="K231" s="104">
        <f t="shared" si="117"/>
        <v>1056.7</v>
      </c>
    </row>
    <row r="232" spans="1:11" ht="25.5" x14ac:dyDescent="0.2">
      <c r="A232" s="102" t="s">
        <v>178</v>
      </c>
      <c r="B232" s="103" t="s">
        <v>210</v>
      </c>
      <c r="C232" s="103" t="s">
        <v>200</v>
      </c>
      <c r="D232" s="103" t="s">
        <v>161</v>
      </c>
      <c r="E232" s="103" t="s">
        <v>8</v>
      </c>
      <c r="F232" s="103" t="s">
        <v>163</v>
      </c>
      <c r="G232" s="103" t="s">
        <v>270</v>
      </c>
      <c r="H232" s="103" t="s">
        <v>175</v>
      </c>
      <c r="I232" s="104">
        <f>'Приложение 3'!J249</f>
        <v>1046.2</v>
      </c>
      <c r="J232" s="104">
        <f>'Приложение 3'!K249</f>
        <v>1056.7</v>
      </c>
      <c r="K232" s="104">
        <f>'Приложение 3'!L249</f>
        <v>1056.7</v>
      </c>
    </row>
    <row r="233" spans="1:11" ht="25.5" x14ac:dyDescent="0.2">
      <c r="A233" s="102" t="s">
        <v>141</v>
      </c>
      <c r="B233" s="103" t="s">
        <v>210</v>
      </c>
      <c r="C233" s="103" t="s">
        <v>200</v>
      </c>
      <c r="D233" s="103" t="s">
        <v>161</v>
      </c>
      <c r="E233" s="103" t="s">
        <v>8</v>
      </c>
      <c r="F233" s="103" t="s">
        <v>163</v>
      </c>
      <c r="G233" s="103" t="s">
        <v>270</v>
      </c>
      <c r="H233" s="103" t="s">
        <v>139</v>
      </c>
      <c r="I233" s="104">
        <f>I234</f>
        <v>17.100000000000001</v>
      </c>
      <c r="J233" s="104">
        <f t="shared" ref="J233:K233" si="118">J234</f>
        <v>17.2</v>
      </c>
      <c r="K233" s="104">
        <f t="shared" si="118"/>
        <v>17.2</v>
      </c>
    </row>
    <row r="234" spans="1:11" ht="38.25" x14ac:dyDescent="0.2">
      <c r="A234" s="102" t="s">
        <v>142</v>
      </c>
      <c r="B234" s="103" t="s">
        <v>210</v>
      </c>
      <c r="C234" s="103" t="s">
        <v>200</v>
      </c>
      <c r="D234" s="103" t="s">
        <v>161</v>
      </c>
      <c r="E234" s="103" t="s">
        <v>8</v>
      </c>
      <c r="F234" s="103" t="s">
        <v>163</v>
      </c>
      <c r="G234" s="103" t="s">
        <v>270</v>
      </c>
      <c r="H234" s="103" t="s">
        <v>140</v>
      </c>
      <c r="I234" s="104">
        <f>'Приложение 3'!J251</f>
        <v>17.100000000000001</v>
      </c>
      <c r="J234" s="104">
        <f>'Приложение 3'!K251</f>
        <v>17.2</v>
      </c>
      <c r="K234" s="104">
        <f>'Приложение 3'!L251</f>
        <v>17.2</v>
      </c>
    </row>
    <row r="235" spans="1:11" x14ac:dyDescent="0.2">
      <c r="A235" s="105" t="s">
        <v>273</v>
      </c>
      <c r="B235" s="103" t="s">
        <v>272</v>
      </c>
      <c r="C235" s="103"/>
      <c r="D235" s="103"/>
      <c r="E235" s="103"/>
      <c r="F235" s="103"/>
      <c r="G235" s="103"/>
      <c r="H235" s="103"/>
      <c r="I235" s="104">
        <f>I236+I247</f>
        <v>33750.799999999996</v>
      </c>
      <c r="J235" s="104">
        <f t="shared" ref="J235:K235" si="119">J236+J247</f>
        <v>28858.800000000003</v>
      </c>
      <c r="K235" s="104">
        <f t="shared" si="119"/>
        <v>31757</v>
      </c>
    </row>
    <row r="236" spans="1:11" x14ac:dyDescent="0.2">
      <c r="A236" s="105" t="s">
        <v>321</v>
      </c>
      <c r="B236" s="103" t="s">
        <v>272</v>
      </c>
      <c r="C236" s="103" t="s">
        <v>122</v>
      </c>
      <c r="D236" s="103"/>
      <c r="E236" s="103"/>
      <c r="F236" s="103"/>
      <c r="G236" s="103"/>
      <c r="H236" s="103"/>
      <c r="I236" s="104">
        <f>I237</f>
        <v>31867.699999999997</v>
      </c>
      <c r="J236" s="104">
        <f t="shared" ref="J236:K236" si="120">J237</f>
        <v>26975.300000000003</v>
      </c>
      <c r="K236" s="104">
        <f t="shared" si="120"/>
        <v>29873.1</v>
      </c>
    </row>
    <row r="237" spans="1:11" ht="41.25" customHeight="1" x14ac:dyDescent="0.2">
      <c r="A237" s="105" t="s">
        <v>424</v>
      </c>
      <c r="B237" s="103" t="s">
        <v>272</v>
      </c>
      <c r="C237" s="103" t="s">
        <v>122</v>
      </c>
      <c r="D237" s="103" t="s">
        <v>168</v>
      </c>
      <c r="E237" s="103" t="s">
        <v>162</v>
      </c>
      <c r="F237" s="103"/>
      <c r="G237" s="103"/>
      <c r="H237" s="103"/>
      <c r="I237" s="104">
        <f>I238</f>
        <v>31867.699999999997</v>
      </c>
      <c r="J237" s="104">
        <f t="shared" ref="J237:K237" si="121">J238</f>
        <v>26975.300000000003</v>
      </c>
      <c r="K237" s="104">
        <f t="shared" si="121"/>
        <v>29873.1</v>
      </c>
    </row>
    <row r="238" spans="1:11" x14ac:dyDescent="0.2">
      <c r="A238" s="105" t="s">
        <v>267</v>
      </c>
      <c r="B238" s="103" t="s">
        <v>272</v>
      </c>
      <c r="C238" s="103" t="s">
        <v>122</v>
      </c>
      <c r="D238" s="103" t="s">
        <v>168</v>
      </c>
      <c r="E238" s="103" t="s">
        <v>8</v>
      </c>
      <c r="F238" s="103"/>
      <c r="G238" s="103"/>
      <c r="H238" s="103"/>
      <c r="I238" s="104">
        <f>I239+I243</f>
        <v>31867.699999999997</v>
      </c>
      <c r="J238" s="104">
        <f t="shared" ref="J238:K238" si="122">J239+J243</f>
        <v>26975.300000000003</v>
      </c>
      <c r="K238" s="104">
        <f t="shared" si="122"/>
        <v>29873.1</v>
      </c>
    </row>
    <row r="239" spans="1:11" ht="51.75" customHeight="1" x14ac:dyDescent="0.2">
      <c r="A239" s="105" t="s">
        <v>322</v>
      </c>
      <c r="B239" s="103" t="s">
        <v>272</v>
      </c>
      <c r="C239" s="103" t="s">
        <v>122</v>
      </c>
      <c r="D239" s="103" t="s">
        <v>168</v>
      </c>
      <c r="E239" s="103" t="s">
        <v>8</v>
      </c>
      <c r="F239" s="103" t="s">
        <v>179</v>
      </c>
      <c r="G239" s="103"/>
      <c r="H239" s="103"/>
      <c r="I239" s="104">
        <f>I240</f>
        <v>20239.599999999999</v>
      </c>
      <c r="J239" s="104">
        <f t="shared" ref="J239:K245" si="123">J240</f>
        <v>15347.2</v>
      </c>
      <c r="K239" s="104">
        <f t="shared" si="123"/>
        <v>17400.2</v>
      </c>
    </row>
    <row r="240" spans="1:11" ht="25.5" customHeight="1" x14ac:dyDescent="0.2">
      <c r="A240" s="105" t="s">
        <v>323</v>
      </c>
      <c r="B240" s="103" t="s">
        <v>272</v>
      </c>
      <c r="C240" s="103" t="s">
        <v>122</v>
      </c>
      <c r="D240" s="103" t="s">
        <v>168</v>
      </c>
      <c r="E240" s="103" t="s">
        <v>8</v>
      </c>
      <c r="F240" s="103" t="s">
        <v>179</v>
      </c>
      <c r="G240" s="103" t="s">
        <v>320</v>
      </c>
      <c r="H240" s="103"/>
      <c r="I240" s="104">
        <f t="shared" ref="I240:I241" si="124">I241</f>
        <v>20239.599999999999</v>
      </c>
      <c r="J240" s="104">
        <f t="shared" si="123"/>
        <v>15347.2</v>
      </c>
      <c r="K240" s="104">
        <f t="shared" si="123"/>
        <v>17400.2</v>
      </c>
    </row>
    <row r="241" spans="1:11" ht="30" customHeight="1" x14ac:dyDescent="0.2">
      <c r="A241" s="102" t="s">
        <v>231</v>
      </c>
      <c r="B241" s="103" t="s">
        <v>272</v>
      </c>
      <c r="C241" s="103" t="s">
        <v>122</v>
      </c>
      <c r="D241" s="103" t="s">
        <v>168</v>
      </c>
      <c r="E241" s="103" t="s">
        <v>8</v>
      </c>
      <c r="F241" s="103" t="s">
        <v>179</v>
      </c>
      <c r="G241" s="103" t="s">
        <v>320</v>
      </c>
      <c r="H241" s="103" t="s">
        <v>228</v>
      </c>
      <c r="I241" s="104">
        <f t="shared" si="124"/>
        <v>20239.599999999999</v>
      </c>
      <c r="J241" s="104">
        <f t="shared" si="123"/>
        <v>15347.2</v>
      </c>
      <c r="K241" s="104">
        <f t="shared" si="123"/>
        <v>17400.2</v>
      </c>
    </row>
    <row r="242" spans="1:11" x14ac:dyDescent="0.2">
      <c r="A242" s="102" t="s">
        <v>252</v>
      </c>
      <c r="B242" s="103" t="s">
        <v>272</v>
      </c>
      <c r="C242" s="103" t="s">
        <v>122</v>
      </c>
      <c r="D242" s="103" t="s">
        <v>168</v>
      </c>
      <c r="E242" s="103" t="s">
        <v>8</v>
      </c>
      <c r="F242" s="103" t="s">
        <v>179</v>
      </c>
      <c r="G242" s="103" t="s">
        <v>320</v>
      </c>
      <c r="H242" s="103" t="s">
        <v>249</v>
      </c>
      <c r="I242" s="104">
        <f>'Приложение 3'!J375</f>
        <v>20239.599999999999</v>
      </c>
      <c r="J242" s="104">
        <f>'Приложение 3'!K375</f>
        <v>15347.2</v>
      </c>
      <c r="K242" s="104">
        <f>'Приложение 3'!L375</f>
        <v>17400.2</v>
      </c>
    </row>
    <row r="243" spans="1:11" ht="25.5" x14ac:dyDescent="0.2">
      <c r="A243" s="105" t="s">
        <v>325</v>
      </c>
      <c r="B243" s="103" t="s">
        <v>272</v>
      </c>
      <c r="C243" s="103" t="s">
        <v>122</v>
      </c>
      <c r="D243" s="103" t="s">
        <v>168</v>
      </c>
      <c r="E243" s="103" t="s">
        <v>8</v>
      </c>
      <c r="F243" s="103" t="s">
        <v>133</v>
      </c>
      <c r="G243" s="103"/>
      <c r="H243" s="103"/>
      <c r="I243" s="104">
        <f>I244</f>
        <v>11628.1</v>
      </c>
      <c r="J243" s="104">
        <f t="shared" si="123"/>
        <v>11628.1</v>
      </c>
      <c r="K243" s="104">
        <f t="shared" si="123"/>
        <v>12472.9</v>
      </c>
    </row>
    <row r="244" spans="1:11" x14ac:dyDescent="0.2">
      <c r="A244" s="105" t="s">
        <v>326</v>
      </c>
      <c r="B244" s="103" t="s">
        <v>272</v>
      </c>
      <c r="C244" s="103" t="s">
        <v>122</v>
      </c>
      <c r="D244" s="103" t="s">
        <v>168</v>
      </c>
      <c r="E244" s="103" t="s">
        <v>8</v>
      </c>
      <c r="F244" s="103" t="s">
        <v>133</v>
      </c>
      <c r="G244" s="103" t="s">
        <v>324</v>
      </c>
      <c r="H244" s="103"/>
      <c r="I244" s="104">
        <f t="shared" ref="I244:I245" si="125">I245</f>
        <v>11628.1</v>
      </c>
      <c r="J244" s="104">
        <f t="shared" si="123"/>
        <v>11628.1</v>
      </c>
      <c r="K244" s="104">
        <f t="shared" si="123"/>
        <v>12472.9</v>
      </c>
    </row>
    <row r="245" spans="1:11" ht="27" customHeight="1" x14ac:dyDescent="0.2">
      <c r="A245" s="102" t="s">
        <v>231</v>
      </c>
      <c r="B245" s="103" t="s">
        <v>272</v>
      </c>
      <c r="C245" s="103" t="s">
        <v>122</v>
      </c>
      <c r="D245" s="103" t="s">
        <v>168</v>
      </c>
      <c r="E245" s="103" t="s">
        <v>8</v>
      </c>
      <c r="F245" s="103" t="s">
        <v>133</v>
      </c>
      <c r="G245" s="103" t="s">
        <v>324</v>
      </c>
      <c r="H245" s="103" t="s">
        <v>228</v>
      </c>
      <c r="I245" s="104">
        <f t="shared" si="125"/>
        <v>11628.1</v>
      </c>
      <c r="J245" s="104">
        <f t="shared" si="123"/>
        <v>11628.1</v>
      </c>
      <c r="K245" s="104">
        <f t="shared" si="123"/>
        <v>12472.9</v>
      </c>
    </row>
    <row r="246" spans="1:11" x14ac:dyDescent="0.2">
      <c r="A246" s="102" t="s">
        <v>252</v>
      </c>
      <c r="B246" s="103" t="s">
        <v>272</v>
      </c>
      <c r="C246" s="103" t="s">
        <v>122</v>
      </c>
      <c r="D246" s="103" t="s">
        <v>168</v>
      </c>
      <c r="E246" s="103" t="s">
        <v>8</v>
      </c>
      <c r="F246" s="103" t="s">
        <v>133</v>
      </c>
      <c r="G246" s="103" t="s">
        <v>324</v>
      </c>
      <c r="H246" s="103" t="s">
        <v>249</v>
      </c>
      <c r="I246" s="104">
        <f>'Приложение 3'!J379</f>
        <v>11628.1</v>
      </c>
      <c r="J246" s="104">
        <f>'Приложение 3'!K379</f>
        <v>11628.1</v>
      </c>
      <c r="K246" s="104">
        <f>'Приложение 3'!L379</f>
        <v>12472.9</v>
      </c>
    </row>
    <row r="247" spans="1:11" ht="25.5" x14ac:dyDescent="0.2">
      <c r="A247" s="105" t="s">
        <v>497</v>
      </c>
      <c r="B247" s="103" t="s">
        <v>272</v>
      </c>
      <c r="C247" s="103" t="s">
        <v>133</v>
      </c>
      <c r="D247" s="103"/>
      <c r="E247" s="103"/>
      <c r="F247" s="103"/>
      <c r="G247" s="103"/>
      <c r="H247" s="103"/>
      <c r="I247" s="104">
        <f>I248</f>
        <v>1883.1</v>
      </c>
      <c r="J247" s="104">
        <f t="shared" ref="J247:K252" si="126">J248</f>
        <v>1883.5</v>
      </c>
      <c r="K247" s="104">
        <f t="shared" si="126"/>
        <v>1883.9</v>
      </c>
    </row>
    <row r="248" spans="1:11" ht="38.25" x14ac:dyDescent="0.2">
      <c r="A248" s="105" t="s">
        <v>424</v>
      </c>
      <c r="B248" s="103" t="s">
        <v>272</v>
      </c>
      <c r="C248" s="103" t="s">
        <v>133</v>
      </c>
      <c r="D248" s="103" t="s">
        <v>168</v>
      </c>
      <c r="E248" s="103" t="s">
        <v>162</v>
      </c>
      <c r="F248" s="103"/>
      <c r="G248" s="103"/>
      <c r="H248" s="103"/>
      <c r="I248" s="104">
        <f t="shared" ref="I248:I252" si="127">I249</f>
        <v>1883.1</v>
      </c>
      <c r="J248" s="104">
        <f t="shared" si="126"/>
        <v>1883.5</v>
      </c>
      <c r="K248" s="104">
        <f t="shared" si="126"/>
        <v>1883.9</v>
      </c>
    </row>
    <row r="249" spans="1:11" x14ac:dyDescent="0.2">
      <c r="A249" s="105" t="s">
        <v>267</v>
      </c>
      <c r="B249" s="103" t="s">
        <v>272</v>
      </c>
      <c r="C249" s="103" t="s">
        <v>133</v>
      </c>
      <c r="D249" s="103" t="s">
        <v>168</v>
      </c>
      <c r="E249" s="103" t="s">
        <v>8</v>
      </c>
      <c r="F249" s="103"/>
      <c r="G249" s="103"/>
      <c r="H249" s="103"/>
      <c r="I249" s="104">
        <f t="shared" si="127"/>
        <v>1883.1</v>
      </c>
      <c r="J249" s="104">
        <f t="shared" si="126"/>
        <v>1883.5</v>
      </c>
      <c r="K249" s="104">
        <f t="shared" si="126"/>
        <v>1883.9</v>
      </c>
    </row>
    <row r="250" spans="1:11" ht="51" x14ac:dyDescent="0.2">
      <c r="A250" s="108" t="s">
        <v>498</v>
      </c>
      <c r="B250" s="103" t="s">
        <v>272</v>
      </c>
      <c r="C250" s="103" t="s">
        <v>133</v>
      </c>
      <c r="D250" s="103" t="s">
        <v>168</v>
      </c>
      <c r="E250" s="103" t="s">
        <v>8</v>
      </c>
      <c r="F250" s="103" t="s">
        <v>179</v>
      </c>
      <c r="G250" s="103"/>
      <c r="H250" s="103"/>
      <c r="I250" s="104">
        <f t="shared" si="127"/>
        <v>1883.1</v>
      </c>
      <c r="J250" s="104">
        <f t="shared" si="126"/>
        <v>1883.5</v>
      </c>
      <c r="K250" s="104">
        <f t="shared" si="126"/>
        <v>1883.9</v>
      </c>
    </row>
    <row r="251" spans="1:11" ht="25.5" x14ac:dyDescent="0.2">
      <c r="A251" s="108" t="s">
        <v>251</v>
      </c>
      <c r="B251" s="103" t="s">
        <v>272</v>
      </c>
      <c r="C251" s="103" t="s">
        <v>133</v>
      </c>
      <c r="D251" s="103" t="s">
        <v>168</v>
      </c>
      <c r="E251" s="103" t="s">
        <v>8</v>
      </c>
      <c r="F251" s="103" t="s">
        <v>179</v>
      </c>
      <c r="G251" s="103" t="s">
        <v>248</v>
      </c>
      <c r="H251" s="103"/>
      <c r="I251" s="104">
        <f t="shared" si="127"/>
        <v>1883.1</v>
      </c>
      <c r="J251" s="104">
        <f t="shared" si="126"/>
        <v>1883.5</v>
      </c>
      <c r="K251" s="104">
        <f t="shared" si="126"/>
        <v>1883.9</v>
      </c>
    </row>
    <row r="252" spans="1:11" ht="38.25" x14ac:dyDescent="0.2">
      <c r="A252" s="102" t="s">
        <v>231</v>
      </c>
      <c r="B252" s="103" t="s">
        <v>272</v>
      </c>
      <c r="C252" s="103" t="s">
        <v>133</v>
      </c>
      <c r="D252" s="103" t="s">
        <v>168</v>
      </c>
      <c r="E252" s="103" t="s">
        <v>8</v>
      </c>
      <c r="F252" s="103" t="s">
        <v>179</v>
      </c>
      <c r="G252" s="103" t="s">
        <v>248</v>
      </c>
      <c r="H252" s="103" t="s">
        <v>228</v>
      </c>
      <c r="I252" s="104">
        <f t="shared" si="127"/>
        <v>1883.1</v>
      </c>
      <c r="J252" s="104">
        <f t="shared" si="126"/>
        <v>1883.5</v>
      </c>
      <c r="K252" s="104">
        <f t="shared" si="126"/>
        <v>1883.9</v>
      </c>
    </row>
    <row r="253" spans="1:11" x14ac:dyDescent="0.2">
      <c r="A253" s="102" t="s">
        <v>252</v>
      </c>
      <c r="B253" s="103" t="s">
        <v>272</v>
      </c>
      <c r="C253" s="103" t="s">
        <v>133</v>
      </c>
      <c r="D253" s="103" t="s">
        <v>168</v>
      </c>
      <c r="E253" s="103" t="s">
        <v>8</v>
      </c>
      <c r="F253" s="103" t="s">
        <v>179</v>
      </c>
      <c r="G253" s="103" t="s">
        <v>248</v>
      </c>
      <c r="H253" s="103" t="s">
        <v>249</v>
      </c>
      <c r="I253" s="104">
        <f>'Приложение 3'!J259</f>
        <v>1883.1</v>
      </c>
      <c r="J253" s="104">
        <f>'Приложение 3'!K259</f>
        <v>1883.5</v>
      </c>
      <c r="K253" s="104">
        <f>'Приложение 3'!L259</f>
        <v>1883.9</v>
      </c>
    </row>
    <row r="254" spans="1:11" x14ac:dyDescent="0.2">
      <c r="A254" s="105" t="s">
        <v>216</v>
      </c>
      <c r="B254" s="103" t="s">
        <v>17</v>
      </c>
      <c r="C254" s="103"/>
      <c r="D254" s="103"/>
      <c r="E254" s="103"/>
      <c r="F254" s="103"/>
      <c r="G254" s="103"/>
      <c r="H254" s="103"/>
      <c r="I254" s="104">
        <f>I255+I262+I286</f>
        <v>14101.400000000001</v>
      </c>
      <c r="J254" s="104">
        <f>J255+J262+J286</f>
        <v>16995.600000000002</v>
      </c>
      <c r="K254" s="104">
        <f>K255+K262+K286</f>
        <v>17110.5</v>
      </c>
    </row>
    <row r="255" spans="1:11" x14ac:dyDescent="0.2">
      <c r="A255" s="105" t="s">
        <v>217</v>
      </c>
      <c r="B255" s="103" t="s">
        <v>17</v>
      </c>
      <c r="C255" s="103" t="s">
        <v>122</v>
      </c>
      <c r="D255" s="103"/>
      <c r="E255" s="103"/>
      <c r="F255" s="103"/>
      <c r="G255" s="103"/>
      <c r="H255" s="103"/>
      <c r="I255" s="104">
        <f>I256</f>
        <v>1919.7</v>
      </c>
      <c r="J255" s="104">
        <f t="shared" ref="J255:K260" si="128">J256</f>
        <v>1995.5</v>
      </c>
      <c r="K255" s="104">
        <f t="shared" si="128"/>
        <v>1995.5</v>
      </c>
    </row>
    <row r="256" spans="1:11" ht="35.25" customHeight="1" x14ac:dyDescent="0.2">
      <c r="A256" s="105" t="s">
        <v>428</v>
      </c>
      <c r="B256" s="103" t="s">
        <v>17</v>
      </c>
      <c r="C256" s="103" t="s">
        <v>122</v>
      </c>
      <c r="D256" s="103" t="s">
        <v>122</v>
      </c>
      <c r="E256" s="103" t="s">
        <v>162</v>
      </c>
      <c r="F256" s="103"/>
      <c r="G256" s="103"/>
      <c r="H256" s="103"/>
      <c r="I256" s="104">
        <f t="shared" ref="I256:I260" si="129">I257</f>
        <v>1919.7</v>
      </c>
      <c r="J256" s="104">
        <f t="shared" si="128"/>
        <v>1995.5</v>
      </c>
      <c r="K256" s="104">
        <f t="shared" si="128"/>
        <v>1995.5</v>
      </c>
    </row>
    <row r="257" spans="1:11" ht="29.25" customHeight="1" x14ac:dyDescent="0.2">
      <c r="A257" s="105" t="s">
        <v>218</v>
      </c>
      <c r="B257" s="103" t="s">
        <v>17</v>
      </c>
      <c r="C257" s="103" t="s">
        <v>122</v>
      </c>
      <c r="D257" s="103" t="s">
        <v>122</v>
      </c>
      <c r="E257" s="103" t="s">
        <v>9</v>
      </c>
      <c r="F257" s="103"/>
      <c r="G257" s="103"/>
      <c r="H257" s="103"/>
      <c r="I257" s="104">
        <f t="shared" si="129"/>
        <v>1919.7</v>
      </c>
      <c r="J257" s="104">
        <f t="shared" si="128"/>
        <v>1995.5</v>
      </c>
      <c r="K257" s="104">
        <f t="shared" si="128"/>
        <v>1995.5</v>
      </c>
    </row>
    <row r="258" spans="1:11" ht="48.75" customHeight="1" x14ac:dyDescent="0.2">
      <c r="A258" s="105" t="s">
        <v>219</v>
      </c>
      <c r="B258" s="103" t="s">
        <v>17</v>
      </c>
      <c r="C258" s="103" t="s">
        <v>122</v>
      </c>
      <c r="D258" s="103" t="s">
        <v>122</v>
      </c>
      <c r="E258" s="103" t="s">
        <v>9</v>
      </c>
      <c r="F258" s="103" t="s">
        <v>168</v>
      </c>
      <c r="G258" s="103"/>
      <c r="H258" s="103"/>
      <c r="I258" s="104">
        <f t="shared" si="129"/>
        <v>1919.7</v>
      </c>
      <c r="J258" s="104">
        <f t="shared" si="128"/>
        <v>1995.5</v>
      </c>
      <c r="K258" s="104">
        <f t="shared" si="128"/>
        <v>1995.5</v>
      </c>
    </row>
    <row r="259" spans="1:11" ht="25.5" x14ac:dyDescent="0.2">
      <c r="A259" s="107" t="s">
        <v>220</v>
      </c>
      <c r="B259" s="103" t="s">
        <v>17</v>
      </c>
      <c r="C259" s="103" t="s">
        <v>122</v>
      </c>
      <c r="D259" s="103" t="s">
        <v>122</v>
      </c>
      <c r="E259" s="103" t="s">
        <v>9</v>
      </c>
      <c r="F259" s="103" t="s">
        <v>168</v>
      </c>
      <c r="G259" s="103" t="s">
        <v>215</v>
      </c>
      <c r="H259" s="106"/>
      <c r="I259" s="104">
        <f t="shared" si="129"/>
        <v>1919.7</v>
      </c>
      <c r="J259" s="104">
        <f t="shared" si="128"/>
        <v>1995.5</v>
      </c>
      <c r="K259" s="104">
        <f t="shared" si="128"/>
        <v>1995.5</v>
      </c>
    </row>
    <row r="260" spans="1:11" ht="25.5" x14ac:dyDescent="0.2">
      <c r="A260" s="102" t="s">
        <v>194</v>
      </c>
      <c r="B260" s="103" t="s">
        <v>17</v>
      </c>
      <c r="C260" s="103" t="s">
        <v>122</v>
      </c>
      <c r="D260" s="103" t="s">
        <v>122</v>
      </c>
      <c r="E260" s="103" t="s">
        <v>9</v>
      </c>
      <c r="F260" s="103" t="s">
        <v>168</v>
      </c>
      <c r="G260" s="103" t="s">
        <v>215</v>
      </c>
      <c r="H260" s="103" t="s">
        <v>186</v>
      </c>
      <c r="I260" s="104">
        <f t="shared" si="129"/>
        <v>1919.7</v>
      </c>
      <c r="J260" s="104">
        <f t="shared" si="128"/>
        <v>1995.5</v>
      </c>
      <c r="K260" s="104">
        <f t="shared" si="128"/>
        <v>1995.5</v>
      </c>
    </row>
    <row r="261" spans="1:11" ht="25.5" x14ac:dyDescent="0.2">
      <c r="A261" s="102" t="s">
        <v>221</v>
      </c>
      <c r="B261" s="103" t="s">
        <v>17</v>
      </c>
      <c r="C261" s="103" t="s">
        <v>122</v>
      </c>
      <c r="D261" s="103" t="s">
        <v>122</v>
      </c>
      <c r="E261" s="103" t="s">
        <v>9</v>
      </c>
      <c r="F261" s="103" t="s">
        <v>168</v>
      </c>
      <c r="G261" s="103" t="s">
        <v>215</v>
      </c>
      <c r="H261" s="103" t="s">
        <v>143</v>
      </c>
      <c r="I261" s="104">
        <f>'Приложение 3'!J132</f>
        <v>1919.7</v>
      </c>
      <c r="J261" s="104">
        <f>'Приложение 3'!K132</f>
        <v>1995.5</v>
      </c>
      <c r="K261" s="104">
        <f>'Приложение 3'!L132</f>
        <v>1995.5</v>
      </c>
    </row>
    <row r="262" spans="1:11" ht="14.25" customHeight="1" x14ac:dyDescent="0.2">
      <c r="A262" s="105" t="s">
        <v>274</v>
      </c>
      <c r="B262" s="103" t="s">
        <v>17</v>
      </c>
      <c r="C262" s="103" t="s">
        <v>179</v>
      </c>
      <c r="D262" s="103"/>
      <c r="E262" s="103"/>
      <c r="F262" s="103"/>
      <c r="G262" s="103"/>
      <c r="H262" s="103"/>
      <c r="I262" s="104">
        <f>I263+I269+I275</f>
        <v>620.4</v>
      </c>
      <c r="J262" s="104">
        <f>J263+J269+J275</f>
        <v>497.9</v>
      </c>
      <c r="K262" s="104">
        <f>K263+K269+K275</f>
        <v>496.6</v>
      </c>
    </row>
    <row r="263" spans="1:11" ht="40.5" hidden="1" customHeight="1" x14ac:dyDescent="0.2">
      <c r="A263" s="105" t="s">
        <v>423</v>
      </c>
      <c r="B263" s="103" t="s">
        <v>17</v>
      </c>
      <c r="C263" s="103" t="s">
        <v>179</v>
      </c>
      <c r="D263" s="103" t="s">
        <v>125</v>
      </c>
      <c r="E263" s="103" t="s">
        <v>162</v>
      </c>
      <c r="F263" s="103"/>
      <c r="G263" s="103"/>
      <c r="H263" s="103"/>
      <c r="I263" s="104">
        <f>I264</f>
        <v>0</v>
      </c>
      <c r="J263" s="104">
        <f t="shared" ref="J263:K264" si="130">J264</f>
        <v>0</v>
      </c>
      <c r="K263" s="104">
        <f t="shared" si="130"/>
        <v>0</v>
      </c>
    </row>
    <row r="264" spans="1:11" ht="40.5" hidden="1" customHeight="1" x14ac:dyDescent="0.2">
      <c r="A264" s="105" t="s">
        <v>422</v>
      </c>
      <c r="B264" s="103" t="s">
        <v>17</v>
      </c>
      <c r="C264" s="103" t="s">
        <v>179</v>
      </c>
      <c r="D264" s="103" t="s">
        <v>125</v>
      </c>
      <c r="E264" s="103" t="s">
        <v>9</v>
      </c>
      <c r="F264" s="103"/>
      <c r="G264" s="103"/>
      <c r="H264" s="103"/>
      <c r="I264" s="104">
        <f>I265</f>
        <v>0</v>
      </c>
      <c r="J264" s="104">
        <f t="shared" si="130"/>
        <v>0</v>
      </c>
      <c r="K264" s="104">
        <f t="shared" si="130"/>
        <v>0</v>
      </c>
    </row>
    <row r="265" spans="1:11" ht="0.75" hidden="1" customHeight="1" x14ac:dyDescent="0.2">
      <c r="A265" s="105" t="s">
        <v>264</v>
      </c>
      <c r="B265" s="103" t="s">
        <v>17</v>
      </c>
      <c r="C265" s="103" t="s">
        <v>179</v>
      </c>
      <c r="D265" s="103" t="s">
        <v>125</v>
      </c>
      <c r="E265" s="103" t="s">
        <v>9</v>
      </c>
      <c r="F265" s="103" t="s">
        <v>133</v>
      </c>
      <c r="G265" s="103"/>
      <c r="H265" s="103"/>
      <c r="I265" s="104">
        <f>I266</f>
        <v>0</v>
      </c>
      <c r="J265" s="104">
        <f t="shared" ref="J265:K267" si="131">J266</f>
        <v>0</v>
      </c>
      <c r="K265" s="104">
        <f t="shared" si="131"/>
        <v>0</v>
      </c>
    </row>
    <row r="266" spans="1:11" ht="81" hidden="1" customHeight="1" x14ac:dyDescent="0.2">
      <c r="A266" s="108" t="s">
        <v>276</v>
      </c>
      <c r="B266" s="103" t="s">
        <v>17</v>
      </c>
      <c r="C266" s="103" t="s">
        <v>179</v>
      </c>
      <c r="D266" s="103" t="s">
        <v>125</v>
      </c>
      <c r="E266" s="103" t="s">
        <v>9</v>
      </c>
      <c r="F266" s="103" t="s">
        <v>133</v>
      </c>
      <c r="G266" s="103" t="s">
        <v>275</v>
      </c>
      <c r="H266" s="103"/>
      <c r="I266" s="104">
        <f t="shared" ref="I266:I267" si="132">I267</f>
        <v>0</v>
      </c>
      <c r="J266" s="104">
        <f t="shared" si="131"/>
        <v>0</v>
      </c>
      <c r="K266" s="104">
        <f t="shared" si="131"/>
        <v>0</v>
      </c>
    </row>
    <row r="267" spans="1:11" ht="28.5" hidden="1" customHeight="1" x14ac:dyDescent="0.2">
      <c r="A267" s="102" t="s">
        <v>231</v>
      </c>
      <c r="B267" s="103" t="s">
        <v>17</v>
      </c>
      <c r="C267" s="103" t="s">
        <v>179</v>
      </c>
      <c r="D267" s="103" t="s">
        <v>125</v>
      </c>
      <c r="E267" s="103" t="s">
        <v>9</v>
      </c>
      <c r="F267" s="103" t="s">
        <v>133</v>
      </c>
      <c r="G267" s="103" t="s">
        <v>275</v>
      </c>
      <c r="H267" s="103" t="s">
        <v>228</v>
      </c>
      <c r="I267" s="104">
        <f t="shared" si="132"/>
        <v>0</v>
      </c>
      <c r="J267" s="104">
        <f t="shared" si="131"/>
        <v>0</v>
      </c>
      <c r="K267" s="104">
        <f t="shared" si="131"/>
        <v>0</v>
      </c>
    </row>
    <row r="268" spans="1:11" ht="0.75" customHeight="1" x14ac:dyDescent="0.2">
      <c r="A268" s="102" t="s">
        <v>252</v>
      </c>
      <c r="B268" s="103" t="s">
        <v>17</v>
      </c>
      <c r="C268" s="103" t="s">
        <v>179</v>
      </c>
      <c r="D268" s="103" t="s">
        <v>125</v>
      </c>
      <c r="E268" s="103" t="s">
        <v>9</v>
      </c>
      <c r="F268" s="103" t="s">
        <v>133</v>
      </c>
      <c r="G268" s="103" t="s">
        <v>275</v>
      </c>
      <c r="H268" s="103" t="s">
        <v>249</v>
      </c>
      <c r="I268" s="104">
        <f>'Приложение 3'!J267</f>
        <v>0</v>
      </c>
      <c r="J268" s="104">
        <f>'Приложение 3'!K267</f>
        <v>0</v>
      </c>
      <c r="K268" s="104">
        <f>'Приложение 3'!L267</f>
        <v>0</v>
      </c>
    </row>
    <row r="269" spans="1:11" ht="44.25" customHeight="1" x14ac:dyDescent="0.2">
      <c r="A269" s="105" t="s">
        <v>427</v>
      </c>
      <c r="B269" s="103" t="s">
        <v>17</v>
      </c>
      <c r="C269" s="103" t="s">
        <v>179</v>
      </c>
      <c r="D269" s="103" t="s">
        <v>133</v>
      </c>
      <c r="E269" s="103" t="s">
        <v>162</v>
      </c>
      <c r="F269" s="103"/>
      <c r="G269" s="103"/>
      <c r="H269" s="103"/>
      <c r="I269" s="104">
        <f>I270</f>
        <v>119.7</v>
      </c>
      <c r="J269" s="104">
        <f t="shared" ref="J269:K273" si="133">J270</f>
        <v>0</v>
      </c>
      <c r="K269" s="104">
        <f t="shared" si="133"/>
        <v>0</v>
      </c>
    </row>
    <row r="270" spans="1:11" ht="25.5" x14ac:dyDescent="0.2">
      <c r="A270" s="105" t="s">
        <v>280</v>
      </c>
      <c r="B270" s="103" t="s">
        <v>17</v>
      </c>
      <c r="C270" s="103" t="s">
        <v>179</v>
      </c>
      <c r="D270" s="103" t="s">
        <v>133</v>
      </c>
      <c r="E270" s="103" t="s">
        <v>8</v>
      </c>
      <c r="F270" s="103"/>
      <c r="G270" s="103"/>
      <c r="H270" s="103"/>
      <c r="I270" s="104">
        <f t="shared" ref="I270:I273" si="134">I271</f>
        <v>119.7</v>
      </c>
      <c r="J270" s="104">
        <f t="shared" si="133"/>
        <v>0</v>
      </c>
      <c r="K270" s="104">
        <f t="shared" si="133"/>
        <v>0</v>
      </c>
    </row>
    <row r="271" spans="1:11" ht="25.5" x14ac:dyDescent="0.2">
      <c r="A271" s="105" t="s">
        <v>281</v>
      </c>
      <c r="B271" s="103" t="s">
        <v>17</v>
      </c>
      <c r="C271" s="103" t="s">
        <v>179</v>
      </c>
      <c r="D271" s="103" t="s">
        <v>133</v>
      </c>
      <c r="E271" s="103" t="s">
        <v>8</v>
      </c>
      <c r="F271" s="103" t="s">
        <v>122</v>
      </c>
      <c r="G271" s="103"/>
      <c r="H271" s="103"/>
      <c r="I271" s="104">
        <f t="shared" si="134"/>
        <v>119.7</v>
      </c>
      <c r="J271" s="104">
        <f t="shared" si="133"/>
        <v>0</v>
      </c>
      <c r="K271" s="104">
        <f t="shared" si="133"/>
        <v>0</v>
      </c>
    </row>
    <row r="272" spans="1:11" ht="26.25" customHeight="1" x14ac:dyDescent="0.2">
      <c r="A272" s="108" t="s">
        <v>277</v>
      </c>
      <c r="B272" s="103" t="s">
        <v>17</v>
      </c>
      <c r="C272" s="103" t="s">
        <v>179</v>
      </c>
      <c r="D272" s="103" t="s">
        <v>133</v>
      </c>
      <c r="E272" s="103" t="s">
        <v>8</v>
      </c>
      <c r="F272" s="103" t="s">
        <v>122</v>
      </c>
      <c r="G272" s="103" t="s">
        <v>278</v>
      </c>
      <c r="H272" s="103"/>
      <c r="I272" s="104">
        <f t="shared" si="134"/>
        <v>119.7</v>
      </c>
      <c r="J272" s="104">
        <f t="shared" si="133"/>
        <v>0</v>
      </c>
      <c r="K272" s="104">
        <f t="shared" si="133"/>
        <v>0</v>
      </c>
    </row>
    <row r="273" spans="1:11" ht="14.25" customHeight="1" x14ac:dyDescent="0.2">
      <c r="A273" s="102" t="s">
        <v>194</v>
      </c>
      <c r="B273" s="103" t="s">
        <v>17</v>
      </c>
      <c r="C273" s="103" t="s">
        <v>179</v>
      </c>
      <c r="D273" s="103" t="s">
        <v>133</v>
      </c>
      <c r="E273" s="103" t="s">
        <v>8</v>
      </c>
      <c r="F273" s="103" t="s">
        <v>122</v>
      </c>
      <c r="G273" s="103" t="s">
        <v>278</v>
      </c>
      <c r="H273" s="103" t="s">
        <v>186</v>
      </c>
      <c r="I273" s="104">
        <f t="shared" si="134"/>
        <v>119.7</v>
      </c>
      <c r="J273" s="104">
        <f t="shared" si="133"/>
        <v>0</v>
      </c>
      <c r="K273" s="104">
        <f t="shared" si="133"/>
        <v>0</v>
      </c>
    </row>
    <row r="274" spans="1:11" ht="27.75" customHeight="1" x14ac:dyDescent="0.2">
      <c r="A274" s="102" t="s">
        <v>282</v>
      </c>
      <c r="B274" s="103" t="s">
        <v>17</v>
      </c>
      <c r="C274" s="103" t="s">
        <v>179</v>
      </c>
      <c r="D274" s="103" t="s">
        <v>133</v>
      </c>
      <c r="E274" s="103" t="s">
        <v>8</v>
      </c>
      <c r="F274" s="103" t="s">
        <v>122</v>
      </c>
      <c r="G274" s="103" t="s">
        <v>278</v>
      </c>
      <c r="H274" s="103" t="s">
        <v>279</v>
      </c>
      <c r="I274" s="104">
        <f>'Приложение 3'!J273</f>
        <v>119.7</v>
      </c>
      <c r="J274" s="104">
        <f>'Приложение 3'!K273</f>
        <v>0</v>
      </c>
      <c r="K274" s="104">
        <f>'Приложение 3'!L273</f>
        <v>0</v>
      </c>
    </row>
    <row r="275" spans="1:11" ht="25.5" x14ac:dyDescent="0.2">
      <c r="A275" s="105" t="s">
        <v>190</v>
      </c>
      <c r="B275" s="103" t="s">
        <v>17</v>
      </c>
      <c r="C275" s="103" t="s">
        <v>179</v>
      </c>
      <c r="D275" s="103" t="s">
        <v>184</v>
      </c>
      <c r="E275" s="103" t="s">
        <v>162</v>
      </c>
      <c r="F275" s="103"/>
      <c r="G275" s="103"/>
      <c r="H275" s="103"/>
      <c r="I275" s="109">
        <f>I276+I281</f>
        <v>500.7</v>
      </c>
      <c r="J275" s="109">
        <f t="shared" ref="J275:K275" si="135">J276+J281</f>
        <v>497.9</v>
      </c>
      <c r="K275" s="109">
        <f t="shared" si="135"/>
        <v>496.6</v>
      </c>
    </row>
    <row r="276" spans="1:11" ht="38.25" x14ac:dyDescent="0.2">
      <c r="A276" s="105" t="s">
        <v>204</v>
      </c>
      <c r="B276" s="103" t="s">
        <v>17</v>
      </c>
      <c r="C276" s="103" t="s">
        <v>179</v>
      </c>
      <c r="D276" s="103" t="s">
        <v>184</v>
      </c>
      <c r="E276" s="103" t="s">
        <v>8</v>
      </c>
      <c r="F276" s="103"/>
      <c r="G276" s="103"/>
      <c r="H276" s="103"/>
      <c r="I276" s="109">
        <f t="shared" ref="I276:I279" si="136">I277</f>
        <v>150</v>
      </c>
      <c r="J276" s="109">
        <f t="shared" ref="J276:K279" si="137">J277</f>
        <v>150</v>
      </c>
      <c r="K276" s="109">
        <f t="shared" si="137"/>
        <v>150</v>
      </c>
    </row>
    <row r="277" spans="1:11" ht="38.25" x14ac:dyDescent="0.2">
      <c r="A277" s="105" t="s">
        <v>205</v>
      </c>
      <c r="B277" s="103" t="s">
        <v>17</v>
      </c>
      <c r="C277" s="103" t="s">
        <v>179</v>
      </c>
      <c r="D277" s="103" t="s">
        <v>184</v>
      </c>
      <c r="E277" s="103" t="s">
        <v>8</v>
      </c>
      <c r="F277" s="103" t="s">
        <v>122</v>
      </c>
      <c r="G277" s="103"/>
      <c r="H277" s="103"/>
      <c r="I277" s="109">
        <f t="shared" si="136"/>
        <v>150</v>
      </c>
      <c r="J277" s="109">
        <f t="shared" si="137"/>
        <v>150</v>
      </c>
      <c r="K277" s="109">
        <f t="shared" si="137"/>
        <v>150</v>
      </c>
    </row>
    <row r="278" spans="1:11" ht="30.75" customHeight="1" x14ac:dyDescent="0.2">
      <c r="A278" s="108" t="s">
        <v>284</v>
      </c>
      <c r="B278" s="103" t="s">
        <v>17</v>
      </c>
      <c r="C278" s="103" t="s">
        <v>179</v>
      </c>
      <c r="D278" s="103" t="s">
        <v>184</v>
      </c>
      <c r="E278" s="103" t="s">
        <v>8</v>
      </c>
      <c r="F278" s="103" t="s">
        <v>122</v>
      </c>
      <c r="G278" s="103" t="s">
        <v>283</v>
      </c>
      <c r="H278" s="103"/>
      <c r="I278" s="109">
        <f t="shared" si="136"/>
        <v>150</v>
      </c>
      <c r="J278" s="109">
        <f t="shared" si="137"/>
        <v>150</v>
      </c>
      <c r="K278" s="109">
        <f t="shared" si="137"/>
        <v>150</v>
      </c>
    </row>
    <row r="279" spans="1:11" ht="12.75" customHeight="1" x14ac:dyDescent="0.2">
      <c r="A279" s="102" t="s">
        <v>194</v>
      </c>
      <c r="B279" s="103" t="s">
        <v>17</v>
      </c>
      <c r="C279" s="103" t="s">
        <v>179</v>
      </c>
      <c r="D279" s="103" t="s">
        <v>184</v>
      </c>
      <c r="E279" s="103" t="s">
        <v>8</v>
      </c>
      <c r="F279" s="103" t="s">
        <v>122</v>
      </c>
      <c r="G279" s="103" t="s">
        <v>283</v>
      </c>
      <c r="H279" s="103" t="s">
        <v>186</v>
      </c>
      <c r="I279" s="109">
        <f t="shared" si="136"/>
        <v>150</v>
      </c>
      <c r="J279" s="109">
        <f t="shared" si="137"/>
        <v>150</v>
      </c>
      <c r="K279" s="109">
        <f t="shared" si="137"/>
        <v>150</v>
      </c>
    </row>
    <row r="280" spans="1:11" ht="27" customHeight="1" x14ac:dyDescent="0.2">
      <c r="A280" s="102" t="s">
        <v>282</v>
      </c>
      <c r="B280" s="103" t="s">
        <v>17</v>
      </c>
      <c r="C280" s="103" t="s">
        <v>179</v>
      </c>
      <c r="D280" s="103" t="s">
        <v>184</v>
      </c>
      <c r="E280" s="103" t="s">
        <v>8</v>
      </c>
      <c r="F280" s="103" t="s">
        <v>122</v>
      </c>
      <c r="G280" s="103" t="s">
        <v>283</v>
      </c>
      <c r="H280" s="103" t="s">
        <v>279</v>
      </c>
      <c r="I280" s="104">
        <f>'Приложение 3'!J279</f>
        <v>150</v>
      </c>
      <c r="J280" s="104">
        <f>'Приложение 3'!K279</f>
        <v>150</v>
      </c>
      <c r="K280" s="104">
        <f>'Приложение 3'!L279</f>
        <v>150</v>
      </c>
    </row>
    <row r="281" spans="1:11" ht="27" customHeight="1" x14ac:dyDescent="0.2">
      <c r="A281" s="105" t="s">
        <v>191</v>
      </c>
      <c r="B281" s="103" t="s">
        <v>17</v>
      </c>
      <c r="C281" s="103" t="s">
        <v>179</v>
      </c>
      <c r="D281" s="103" t="s">
        <v>184</v>
      </c>
      <c r="E281" s="103" t="s">
        <v>10</v>
      </c>
      <c r="F281" s="103"/>
      <c r="G281" s="103"/>
      <c r="H281" s="103"/>
      <c r="I281" s="104">
        <f>I282</f>
        <v>350.7</v>
      </c>
      <c r="J281" s="104">
        <f t="shared" ref="J281:K284" si="138">J282</f>
        <v>347.9</v>
      </c>
      <c r="K281" s="104">
        <f t="shared" si="138"/>
        <v>346.6</v>
      </c>
    </row>
    <row r="282" spans="1:11" ht="27" customHeight="1" x14ac:dyDescent="0.2">
      <c r="A282" s="105" t="s">
        <v>192</v>
      </c>
      <c r="B282" s="103" t="s">
        <v>17</v>
      </c>
      <c r="C282" s="103" t="s">
        <v>179</v>
      </c>
      <c r="D282" s="103" t="s">
        <v>184</v>
      </c>
      <c r="E282" s="103" t="s">
        <v>10</v>
      </c>
      <c r="F282" s="103" t="s">
        <v>122</v>
      </c>
      <c r="G282" s="103"/>
      <c r="H282" s="103"/>
      <c r="I282" s="104">
        <f>I283</f>
        <v>350.7</v>
      </c>
      <c r="J282" s="104">
        <f t="shared" si="138"/>
        <v>347.9</v>
      </c>
      <c r="K282" s="104">
        <f t="shared" si="138"/>
        <v>346.6</v>
      </c>
    </row>
    <row r="283" spans="1:11" ht="195.75" customHeight="1" x14ac:dyDescent="0.2">
      <c r="A283" s="105" t="s">
        <v>419</v>
      </c>
      <c r="B283" s="103" t="s">
        <v>17</v>
      </c>
      <c r="C283" s="103" t="s">
        <v>179</v>
      </c>
      <c r="D283" s="103" t="s">
        <v>184</v>
      </c>
      <c r="E283" s="103" t="s">
        <v>10</v>
      </c>
      <c r="F283" s="103" t="s">
        <v>122</v>
      </c>
      <c r="G283" s="103" t="s">
        <v>196</v>
      </c>
      <c r="H283" s="103"/>
      <c r="I283" s="104">
        <f>I284</f>
        <v>350.7</v>
      </c>
      <c r="J283" s="104">
        <f t="shared" si="138"/>
        <v>347.9</v>
      </c>
      <c r="K283" s="104">
        <f t="shared" si="138"/>
        <v>346.6</v>
      </c>
    </row>
    <row r="284" spans="1:11" ht="17.25" customHeight="1" x14ac:dyDescent="0.2">
      <c r="A284" s="102" t="s">
        <v>194</v>
      </c>
      <c r="B284" s="103" t="s">
        <v>17</v>
      </c>
      <c r="C284" s="103" t="s">
        <v>179</v>
      </c>
      <c r="D284" s="103" t="s">
        <v>184</v>
      </c>
      <c r="E284" s="103" t="s">
        <v>10</v>
      </c>
      <c r="F284" s="103" t="s">
        <v>122</v>
      </c>
      <c r="G284" s="103" t="s">
        <v>196</v>
      </c>
      <c r="H284" s="103" t="s">
        <v>186</v>
      </c>
      <c r="I284" s="104">
        <f>I285</f>
        <v>350.7</v>
      </c>
      <c r="J284" s="104">
        <f t="shared" si="138"/>
        <v>347.9</v>
      </c>
      <c r="K284" s="104">
        <f t="shared" si="138"/>
        <v>346.6</v>
      </c>
    </row>
    <row r="285" spans="1:11" ht="27" customHeight="1" x14ac:dyDescent="0.2">
      <c r="A285" s="102" t="s">
        <v>221</v>
      </c>
      <c r="B285" s="103" t="s">
        <v>17</v>
      </c>
      <c r="C285" s="103" t="s">
        <v>179</v>
      </c>
      <c r="D285" s="103" t="s">
        <v>184</v>
      </c>
      <c r="E285" s="103" t="s">
        <v>10</v>
      </c>
      <c r="F285" s="103" t="s">
        <v>122</v>
      </c>
      <c r="G285" s="103" t="s">
        <v>196</v>
      </c>
      <c r="H285" s="103" t="s">
        <v>143</v>
      </c>
      <c r="I285" s="104">
        <f>'Приложение 3'!J139</f>
        <v>350.7</v>
      </c>
      <c r="J285" s="104">
        <f>'Приложение 3'!K139</f>
        <v>347.9</v>
      </c>
      <c r="K285" s="104">
        <f>'Приложение 3'!L139</f>
        <v>346.6</v>
      </c>
    </row>
    <row r="286" spans="1:11" x14ac:dyDescent="0.2">
      <c r="A286" s="105" t="s">
        <v>222</v>
      </c>
      <c r="B286" s="103" t="s">
        <v>17</v>
      </c>
      <c r="C286" s="103" t="s">
        <v>133</v>
      </c>
      <c r="D286" s="103"/>
      <c r="E286" s="103"/>
      <c r="F286" s="103"/>
      <c r="G286" s="103"/>
      <c r="H286" s="103"/>
      <c r="I286" s="104">
        <f>I287+I298+I295</f>
        <v>11561.300000000001</v>
      </c>
      <c r="J286" s="104">
        <f>J287+J298+J295</f>
        <v>14502.2</v>
      </c>
      <c r="K286" s="104">
        <f>K287+K298+K295</f>
        <v>14618.4</v>
      </c>
    </row>
    <row r="287" spans="1:11" ht="41.25" customHeight="1" x14ac:dyDescent="0.2">
      <c r="A287" s="105" t="s">
        <v>423</v>
      </c>
      <c r="B287" s="103" t="s">
        <v>17</v>
      </c>
      <c r="C287" s="103" t="s">
        <v>133</v>
      </c>
      <c r="D287" s="103" t="s">
        <v>125</v>
      </c>
      <c r="E287" s="103" t="s">
        <v>162</v>
      </c>
      <c r="F287" s="103"/>
      <c r="G287" s="103"/>
      <c r="H287" s="103"/>
      <c r="I287" s="104">
        <f>I288</f>
        <v>2770.3</v>
      </c>
      <c r="J287" s="104">
        <f t="shared" ref="J287:K289" si="139">J288</f>
        <v>2838.6</v>
      </c>
      <c r="K287" s="104">
        <f t="shared" si="139"/>
        <v>2838.6</v>
      </c>
    </row>
    <row r="288" spans="1:11" ht="44.25" customHeight="1" x14ac:dyDescent="0.2">
      <c r="A288" s="105" t="s">
        <v>422</v>
      </c>
      <c r="B288" s="103" t="s">
        <v>17</v>
      </c>
      <c r="C288" s="103" t="s">
        <v>133</v>
      </c>
      <c r="D288" s="103" t="s">
        <v>125</v>
      </c>
      <c r="E288" s="103" t="s">
        <v>9</v>
      </c>
      <c r="F288" s="103"/>
      <c r="G288" s="103"/>
      <c r="H288" s="103"/>
      <c r="I288" s="104">
        <f t="shared" ref="I288:I289" si="140">I289</f>
        <v>2770.3</v>
      </c>
      <c r="J288" s="104">
        <f t="shared" si="139"/>
        <v>2838.6</v>
      </c>
      <c r="K288" s="104">
        <f t="shared" si="139"/>
        <v>2838.6</v>
      </c>
    </row>
    <row r="289" spans="1:11" ht="76.5" customHeight="1" x14ac:dyDescent="0.2">
      <c r="A289" s="105" t="s">
        <v>262</v>
      </c>
      <c r="B289" s="103" t="s">
        <v>17</v>
      </c>
      <c r="C289" s="103" t="s">
        <v>133</v>
      </c>
      <c r="D289" s="103" t="s">
        <v>125</v>
      </c>
      <c r="E289" s="103" t="s">
        <v>9</v>
      </c>
      <c r="F289" s="103" t="s">
        <v>179</v>
      </c>
      <c r="G289" s="103"/>
      <c r="H289" s="103"/>
      <c r="I289" s="104">
        <f t="shared" si="140"/>
        <v>2770.3</v>
      </c>
      <c r="J289" s="104">
        <f t="shared" si="139"/>
        <v>2838.6</v>
      </c>
      <c r="K289" s="104">
        <f t="shared" si="139"/>
        <v>2838.6</v>
      </c>
    </row>
    <row r="290" spans="1:11" ht="236.25" customHeight="1" x14ac:dyDescent="0.2">
      <c r="A290" s="105" t="s">
        <v>328</v>
      </c>
      <c r="B290" s="103" t="s">
        <v>17</v>
      </c>
      <c r="C290" s="103" t="s">
        <v>133</v>
      </c>
      <c r="D290" s="103" t="s">
        <v>125</v>
      </c>
      <c r="E290" s="103" t="s">
        <v>9</v>
      </c>
      <c r="F290" s="103" t="s">
        <v>179</v>
      </c>
      <c r="G290" s="103" t="s">
        <v>327</v>
      </c>
      <c r="H290" s="103"/>
      <c r="I290" s="104">
        <f>I291</f>
        <v>2770.3</v>
      </c>
      <c r="J290" s="104">
        <f t="shared" ref="J290:K290" si="141">J291</f>
        <v>2838.6</v>
      </c>
      <c r="K290" s="104">
        <f t="shared" si="141"/>
        <v>2838.6</v>
      </c>
    </row>
    <row r="291" spans="1:11" ht="18.75" customHeight="1" x14ac:dyDescent="0.2">
      <c r="A291" s="102" t="s">
        <v>194</v>
      </c>
      <c r="B291" s="103" t="s">
        <v>17</v>
      </c>
      <c r="C291" s="103" t="s">
        <v>133</v>
      </c>
      <c r="D291" s="103" t="s">
        <v>125</v>
      </c>
      <c r="E291" s="103" t="s">
        <v>9</v>
      </c>
      <c r="F291" s="103" t="s">
        <v>179</v>
      </c>
      <c r="G291" s="103" t="s">
        <v>327</v>
      </c>
      <c r="H291" s="103" t="s">
        <v>186</v>
      </c>
      <c r="I291" s="104">
        <f>I292+I293</f>
        <v>2770.3</v>
      </c>
      <c r="J291" s="104">
        <f t="shared" ref="J291:K291" si="142">J292+J293</f>
        <v>2838.6</v>
      </c>
      <c r="K291" s="104">
        <f t="shared" si="142"/>
        <v>2838.6</v>
      </c>
    </row>
    <row r="292" spans="1:11" ht="25.5" x14ac:dyDescent="0.2">
      <c r="A292" s="102" t="s">
        <v>221</v>
      </c>
      <c r="B292" s="103" t="s">
        <v>17</v>
      </c>
      <c r="C292" s="103" t="s">
        <v>133</v>
      </c>
      <c r="D292" s="103" t="s">
        <v>125</v>
      </c>
      <c r="E292" s="103" t="s">
        <v>9</v>
      </c>
      <c r="F292" s="103" t="s">
        <v>179</v>
      </c>
      <c r="G292" s="103" t="s">
        <v>327</v>
      </c>
      <c r="H292" s="103" t="s">
        <v>143</v>
      </c>
      <c r="I292" s="104">
        <f>'Приложение 3'!J387</f>
        <v>1580</v>
      </c>
      <c r="J292" s="104">
        <f>'Приложение 3'!K387</f>
        <v>1682</v>
      </c>
      <c r="K292" s="104">
        <f>'Приложение 3'!L387</f>
        <v>1682</v>
      </c>
    </row>
    <row r="293" spans="1:11" ht="25.5" customHeight="1" x14ac:dyDescent="0.2">
      <c r="A293" s="102" t="s">
        <v>282</v>
      </c>
      <c r="B293" s="103" t="s">
        <v>17</v>
      </c>
      <c r="C293" s="103" t="s">
        <v>133</v>
      </c>
      <c r="D293" s="103" t="s">
        <v>125</v>
      </c>
      <c r="E293" s="103" t="s">
        <v>9</v>
      </c>
      <c r="F293" s="103" t="s">
        <v>179</v>
      </c>
      <c r="G293" s="103" t="s">
        <v>327</v>
      </c>
      <c r="H293" s="103" t="s">
        <v>279</v>
      </c>
      <c r="I293" s="104">
        <f>'Приложение 3'!J388</f>
        <v>1190.3</v>
      </c>
      <c r="J293" s="104">
        <f>'Приложение 3'!K388</f>
        <v>1156.5999999999999</v>
      </c>
      <c r="K293" s="104">
        <f>'Приложение 3'!L388</f>
        <v>1156.5999999999999</v>
      </c>
    </row>
    <row r="294" spans="1:11" ht="31.5" customHeight="1" x14ac:dyDescent="0.2">
      <c r="A294" s="105" t="s">
        <v>264</v>
      </c>
      <c r="B294" s="103" t="s">
        <v>17</v>
      </c>
      <c r="C294" s="103" t="s">
        <v>133</v>
      </c>
      <c r="D294" s="103" t="s">
        <v>125</v>
      </c>
      <c r="E294" s="103" t="s">
        <v>9</v>
      </c>
      <c r="F294" s="103" t="s">
        <v>133</v>
      </c>
      <c r="G294" s="103"/>
      <c r="H294" s="103"/>
      <c r="I294" s="104">
        <f t="shared" ref="I294:K296" si="143">I295</f>
        <v>2985.4</v>
      </c>
      <c r="J294" s="104">
        <f t="shared" si="143"/>
        <v>3105.1</v>
      </c>
      <c r="K294" s="104">
        <f t="shared" si="143"/>
        <v>3229.9</v>
      </c>
    </row>
    <row r="295" spans="1:11" ht="81.75" customHeight="1" x14ac:dyDescent="0.2">
      <c r="A295" s="108" t="s">
        <v>276</v>
      </c>
      <c r="B295" s="103" t="s">
        <v>17</v>
      </c>
      <c r="C295" s="103" t="s">
        <v>133</v>
      </c>
      <c r="D295" s="103" t="s">
        <v>125</v>
      </c>
      <c r="E295" s="103" t="s">
        <v>9</v>
      </c>
      <c r="F295" s="103" t="s">
        <v>133</v>
      </c>
      <c r="G295" s="103" t="s">
        <v>275</v>
      </c>
      <c r="H295" s="103"/>
      <c r="I295" s="104">
        <f t="shared" si="143"/>
        <v>2985.4</v>
      </c>
      <c r="J295" s="104">
        <f t="shared" si="143"/>
        <v>3105.1</v>
      </c>
      <c r="K295" s="104">
        <f t="shared" si="143"/>
        <v>3229.9</v>
      </c>
    </row>
    <row r="296" spans="1:11" ht="46.5" customHeight="1" x14ac:dyDescent="0.2">
      <c r="A296" s="102" t="s">
        <v>231</v>
      </c>
      <c r="B296" s="103" t="s">
        <v>17</v>
      </c>
      <c r="C296" s="103" t="s">
        <v>133</v>
      </c>
      <c r="D296" s="103" t="s">
        <v>125</v>
      </c>
      <c r="E296" s="103" t="s">
        <v>9</v>
      </c>
      <c r="F296" s="103" t="s">
        <v>133</v>
      </c>
      <c r="G296" s="103" t="s">
        <v>275</v>
      </c>
      <c r="H296" s="103" t="s">
        <v>228</v>
      </c>
      <c r="I296" s="104">
        <f t="shared" si="143"/>
        <v>2985.4</v>
      </c>
      <c r="J296" s="104">
        <f t="shared" si="143"/>
        <v>3105.1</v>
      </c>
      <c r="K296" s="104">
        <f t="shared" si="143"/>
        <v>3229.9</v>
      </c>
    </row>
    <row r="297" spans="1:11" ht="25.5" customHeight="1" x14ac:dyDescent="0.2">
      <c r="A297" s="102" t="s">
        <v>252</v>
      </c>
      <c r="B297" s="103" t="s">
        <v>17</v>
      </c>
      <c r="C297" s="103" t="s">
        <v>133</v>
      </c>
      <c r="D297" s="103" t="s">
        <v>125</v>
      </c>
      <c r="E297" s="103" t="s">
        <v>9</v>
      </c>
      <c r="F297" s="103" t="s">
        <v>133</v>
      </c>
      <c r="G297" s="103" t="s">
        <v>275</v>
      </c>
      <c r="H297" s="103" t="s">
        <v>249</v>
      </c>
      <c r="I297" s="104">
        <f>'Приложение 3'!J286</f>
        <v>2985.4</v>
      </c>
      <c r="J297" s="104">
        <f>'Приложение 3'!K286</f>
        <v>3105.1</v>
      </c>
      <c r="K297" s="104">
        <f>'Приложение 3'!L286</f>
        <v>3229.9</v>
      </c>
    </row>
    <row r="298" spans="1:11" ht="25.5" x14ac:dyDescent="0.2">
      <c r="A298" s="105" t="s">
        <v>165</v>
      </c>
      <c r="B298" s="103" t="s">
        <v>17</v>
      </c>
      <c r="C298" s="103" t="s">
        <v>133</v>
      </c>
      <c r="D298" s="103" t="s">
        <v>161</v>
      </c>
      <c r="E298" s="103" t="s">
        <v>162</v>
      </c>
      <c r="F298" s="103"/>
      <c r="G298" s="103"/>
      <c r="H298" s="103"/>
      <c r="I298" s="104">
        <f>I299</f>
        <v>5805.6</v>
      </c>
      <c r="J298" s="104">
        <f t="shared" ref="J298:K298" si="144">J299</f>
        <v>8558.5</v>
      </c>
      <c r="K298" s="104">
        <f t="shared" si="144"/>
        <v>8549.9</v>
      </c>
    </row>
    <row r="299" spans="1:11" ht="38.25" x14ac:dyDescent="0.2">
      <c r="A299" s="105" t="s">
        <v>166</v>
      </c>
      <c r="B299" s="103" t="s">
        <v>17</v>
      </c>
      <c r="C299" s="103" t="s">
        <v>133</v>
      </c>
      <c r="D299" s="103" t="s">
        <v>161</v>
      </c>
      <c r="E299" s="103" t="s">
        <v>8</v>
      </c>
      <c r="F299" s="103"/>
      <c r="G299" s="103"/>
      <c r="H299" s="103"/>
      <c r="I299" s="104">
        <f>I303+I300</f>
        <v>5805.6</v>
      </c>
      <c r="J299" s="104">
        <f t="shared" ref="J299:K299" si="145">J303+J300</f>
        <v>8558.5</v>
      </c>
      <c r="K299" s="104">
        <f t="shared" si="145"/>
        <v>8549.9</v>
      </c>
    </row>
    <row r="300" spans="1:11" ht="117.75" customHeight="1" x14ac:dyDescent="0.2">
      <c r="A300" s="221" t="s">
        <v>448</v>
      </c>
      <c r="B300" s="223">
        <v>10</v>
      </c>
      <c r="C300" s="224" t="s">
        <v>133</v>
      </c>
      <c r="D300" s="225" t="s">
        <v>161</v>
      </c>
      <c r="E300" s="225" t="s">
        <v>8</v>
      </c>
      <c r="F300" s="225" t="s">
        <v>163</v>
      </c>
      <c r="G300" s="225" t="s">
        <v>449</v>
      </c>
      <c r="H300" s="226"/>
      <c r="I300" s="237">
        <f>I301</f>
        <v>390.3</v>
      </c>
      <c r="J300" s="237">
        <f t="shared" ref="J300:K301" si="146">J301</f>
        <v>406.5</v>
      </c>
      <c r="K300" s="237">
        <f t="shared" si="146"/>
        <v>422.8</v>
      </c>
    </row>
    <row r="301" spans="1:11" ht="25.5" x14ac:dyDescent="0.2">
      <c r="A301" s="219" t="s">
        <v>194</v>
      </c>
      <c r="B301" s="227">
        <v>10</v>
      </c>
      <c r="C301" s="228" t="s">
        <v>133</v>
      </c>
      <c r="D301" s="225" t="s">
        <v>161</v>
      </c>
      <c r="E301" s="225" t="s">
        <v>8</v>
      </c>
      <c r="F301" s="225" t="s">
        <v>163</v>
      </c>
      <c r="G301" s="225" t="s">
        <v>449</v>
      </c>
      <c r="H301" s="229">
        <v>300</v>
      </c>
      <c r="I301" s="237">
        <f>I302</f>
        <v>390.3</v>
      </c>
      <c r="J301" s="237">
        <f t="shared" si="146"/>
        <v>406.5</v>
      </c>
      <c r="K301" s="237">
        <f t="shared" si="146"/>
        <v>422.8</v>
      </c>
    </row>
    <row r="302" spans="1:11" ht="25.5" x14ac:dyDescent="0.2">
      <c r="A302" s="222" t="s">
        <v>221</v>
      </c>
      <c r="B302" s="227">
        <v>10</v>
      </c>
      <c r="C302" s="228" t="s">
        <v>133</v>
      </c>
      <c r="D302" s="225" t="s">
        <v>161</v>
      </c>
      <c r="E302" s="225" t="s">
        <v>8</v>
      </c>
      <c r="F302" s="225" t="s">
        <v>163</v>
      </c>
      <c r="G302" s="225" t="s">
        <v>449</v>
      </c>
      <c r="H302" s="229">
        <v>310</v>
      </c>
      <c r="I302" s="230">
        <f>'Приложение 3'!J145</f>
        <v>390.3</v>
      </c>
      <c r="J302" s="230">
        <f>'Приложение 3'!K145</f>
        <v>406.5</v>
      </c>
      <c r="K302" s="230">
        <f>'Приложение 3'!L145</f>
        <v>422.8</v>
      </c>
    </row>
    <row r="303" spans="1:11" ht="80.25" customHeight="1" x14ac:dyDescent="0.2">
      <c r="A303" s="108" t="s">
        <v>158</v>
      </c>
      <c r="B303" s="103" t="s">
        <v>17</v>
      </c>
      <c r="C303" s="103" t="s">
        <v>133</v>
      </c>
      <c r="D303" s="103" t="s">
        <v>161</v>
      </c>
      <c r="E303" s="103" t="s">
        <v>8</v>
      </c>
      <c r="F303" s="103" t="s">
        <v>163</v>
      </c>
      <c r="G303" s="103" t="s">
        <v>223</v>
      </c>
      <c r="H303" s="106"/>
      <c r="I303" s="104">
        <f>I304</f>
        <v>5415.3</v>
      </c>
      <c r="J303" s="104">
        <f t="shared" ref="J303:K303" si="147">J304</f>
        <v>8152</v>
      </c>
      <c r="K303" s="104">
        <f t="shared" si="147"/>
        <v>8127.1</v>
      </c>
    </row>
    <row r="304" spans="1:11" ht="27" customHeight="1" x14ac:dyDescent="0.2">
      <c r="A304" s="102" t="s">
        <v>208</v>
      </c>
      <c r="B304" s="103" t="s">
        <v>17</v>
      </c>
      <c r="C304" s="103" t="s">
        <v>133</v>
      </c>
      <c r="D304" s="103" t="s">
        <v>161</v>
      </c>
      <c r="E304" s="103" t="s">
        <v>8</v>
      </c>
      <c r="F304" s="103" t="s">
        <v>163</v>
      </c>
      <c r="G304" s="103" t="s">
        <v>223</v>
      </c>
      <c r="H304" s="103" t="s">
        <v>206</v>
      </c>
      <c r="I304" s="104">
        <f>I305</f>
        <v>5415.3</v>
      </c>
      <c r="J304" s="104">
        <f t="shared" ref="J304:K304" si="148">J305</f>
        <v>8152</v>
      </c>
      <c r="K304" s="104">
        <f t="shared" si="148"/>
        <v>8127.1</v>
      </c>
    </row>
    <row r="305" spans="1:11" x14ac:dyDescent="0.2">
      <c r="A305" s="102" t="s">
        <v>209</v>
      </c>
      <c r="B305" s="103" t="s">
        <v>17</v>
      </c>
      <c r="C305" s="103" t="s">
        <v>133</v>
      </c>
      <c r="D305" s="103" t="s">
        <v>161</v>
      </c>
      <c r="E305" s="103" t="s">
        <v>8</v>
      </c>
      <c r="F305" s="103" t="s">
        <v>163</v>
      </c>
      <c r="G305" s="103" t="s">
        <v>223</v>
      </c>
      <c r="H305" s="103" t="s">
        <v>207</v>
      </c>
      <c r="I305" s="104">
        <f>'Приложение 3'!J148</f>
        <v>5415.3</v>
      </c>
      <c r="J305" s="104">
        <f>'Приложение 3'!K148</f>
        <v>8152</v>
      </c>
      <c r="K305" s="104">
        <f>'Приложение 3'!L148</f>
        <v>8127.1</v>
      </c>
    </row>
    <row r="306" spans="1:11" x14ac:dyDescent="0.2">
      <c r="A306" s="105" t="s">
        <v>232</v>
      </c>
      <c r="B306" s="103" t="s">
        <v>18</v>
      </c>
      <c r="C306" s="103"/>
      <c r="D306" s="103"/>
      <c r="E306" s="103"/>
      <c r="F306" s="103"/>
      <c r="G306" s="103"/>
      <c r="H306" s="103"/>
      <c r="I306" s="104">
        <f>I307</f>
        <v>212</v>
      </c>
      <c r="J306" s="104">
        <f t="shared" ref="J306:K311" si="149">J307</f>
        <v>212</v>
      </c>
      <c r="K306" s="104">
        <f t="shared" si="149"/>
        <v>212</v>
      </c>
    </row>
    <row r="307" spans="1:11" x14ac:dyDescent="0.2">
      <c r="A307" s="105" t="s">
        <v>233</v>
      </c>
      <c r="B307" s="103" t="s">
        <v>18</v>
      </c>
      <c r="C307" s="103" t="s">
        <v>122</v>
      </c>
      <c r="D307" s="103"/>
      <c r="E307" s="103"/>
      <c r="F307" s="103"/>
      <c r="G307" s="103"/>
      <c r="H307" s="103"/>
      <c r="I307" s="104">
        <f t="shared" ref="I307:I311" si="150">I308</f>
        <v>212</v>
      </c>
      <c r="J307" s="104">
        <f t="shared" si="149"/>
        <v>212</v>
      </c>
      <c r="K307" s="104">
        <f t="shared" si="149"/>
        <v>212</v>
      </c>
    </row>
    <row r="308" spans="1:11" ht="51" customHeight="1" x14ac:dyDescent="0.2">
      <c r="A308" s="105" t="s">
        <v>421</v>
      </c>
      <c r="B308" s="103" t="s">
        <v>18</v>
      </c>
      <c r="C308" s="103" t="s">
        <v>122</v>
      </c>
      <c r="D308" s="103" t="s">
        <v>234</v>
      </c>
      <c r="E308" s="103" t="s">
        <v>162</v>
      </c>
      <c r="F308" s="103"/>
      <c r="G308" s="103"/>
      <c r="H308" s="103"/>
      <c r="I308" s="104">
        <f>I309</f>
        <v>212</v>
      </c>
      <c r="J308" s="104">
        <f t="shared" si="149"/>
        <v>212</v>
      </c>
      <c r="K308" s="104">
        <f t="shared" si="149"/>
        <v>212</v>
      </c>
    </row>
    <row r="309" spans="1:11" ht="24.75" customHeight="1" x14ac:dyDescent="0.2">
      <c r="A309" s="105" t="s">
        <v>235</v>
      </c>
      <c r="B309" s="103" t="s">
        <v>18</v>
      </c>
      <c r="C309" s="103" t="s">
        <v>122</v>
      </c>
      <c r="D309" s="103" t="s">
        <v>234</v>
      </c>
      <c r="E309" s="103" t="s">
        <v>162</v>
      </c>
      <c r="F309" s="103" t="s">
        <v>122</v>
      </c>
      <c r="G309" s="103"/>
      <c r="H309" s="103"/>
      <c r="I309" s="104">
        <f t="shared" si="150"/>
        <v>212</v>
      </c>
      <c r="J309" s="104">
        <f t="shared" si="149"/>
        <v>212</v>
      </c>
      <c r="K309" s="104">
        <f t="shared" si="149"/>
        <v>212</v>
      </c>
    </row>
    <row r="310" spans="1:11" ht="25.5" x14ac:dyDescent="0.2">
      <c r="A310" s="108" t="s">
        <v>237</v>
      </c>
      <c r="B310" s="103" t="s">
        <v>18</v>
      </c>
      <c r="C310" s="103" t="s">
        <v>122</v>
      </c>
      <c r="D310" s="103" t="s">
        <v>234</v>
      </c>
      <c r="E310" s="103" t="s">
        <v>162</v>
      </c>
      <c r="F310" s="103" t="s">
        <v>122</v>
      </c>
      <c r="G310" s="103" t="s">
        <v>236</v>
      </c>
      <c r="H310" s="106"/>
      <c r="I310" s="104">
        <f t="shared" si="150"/>
        <v>212</v>
      </c>
      <c r="J310" s="104">
        <f t="shared" si="149"/>
        <v>212</v>
      </c>
      <c r="K310" s="104">
        <f t="shared" si="149"/>
        <v>212</v>
      </c>
    </row>
    <row r="311" spans="1:11" ht="25.5" x14ac:dyDescent="0.2">
      <c r="A311" s="102" t="s">
        <v>141</v>
      </c>
      <c r="B311" s="103" t="s">
        <v>18</v>
      </c>
      <c r="C311" s="103" t="s">
        <v>122</v>
      </c>
      <c r="D311" s="103" t="s">
        <v>234</v>
      </c>
      <c r="E311" s="103" t="s">
        <v>162</v>
      </c>
      <c r="F311" s="103" t="s">
        <v>122</v>
      </c>
      <c r="G311" s="103" t="s">
        <v>236</v>
      </c>
      <c r="H311" s="103" t="s">
        <v>139</v>
      </c>
      <c r="I311" s="104">
        <f t="shared" si="150"/>
        <v>212</v>
      </c>
      <c r="J311" s="104">
        <f t="shared" si="149"/>
        <v>212</v>
      </c>
      <c r="K311" s="104">
        <f t="shared" si="149"/>
        <v>212</v>
      </c>
    </row>
    <row r="312" spans="1:11" ht="38.25" x14ac:dyDescent="0.2">
      <c r="A312" s="102" t="s">
        <v>142</v>
      </c>
      <c r="B312" s="103" t="s">
        <v>18</v>
      </c>
      <c r="C312" s="103" t="s">
        <v>122</v>
      </c>
      <c r="D312" s="103" t="s">
        <v>234</v>
      </c>
      <c r="E312" s="103" t="s">
        <v>162</v>
      </c>
      <c r="F312" s="103" t="s">
        <v>122</v>
      </c>
      <c r="G312" s="103" t="s">
        <v>236</v>
      </c>
      <c r="H312" s="103" t="s">
        <v>140</v>
      </c>
      <c r="I312" s="104">
        <f>'Приложение 3'!J155</f>
        <v>212</v>
      </c>
      <c r="J312" s="104">
        <f>'Приложение 3'!K155</f>
        <v>212</v>
      </c>
      <c r="K312" s="104">
        <f>'Приложение 3'!L155</f>
        <v>212</v>
      </c>
    </row>
    <row r="313" spans="1:11" x14ac:dyDescent="0.2">
      <c r="A313" s="105" t="s">
        <v>224</v>
      </c>
      <c r="B313" s="103" t="s">
        <v>20</v>
      </c>
      <c r="C313" s="103"/>
      <c r="D313" s="103"/>
      <c r="E313" s="103"/>
      <c r="F313" s="103"/>
      <c r="G313" s="103"/>
      <c r="H313" s="103"/>
      <c r="I313" s="104">
        <f>I314</f>
        <v>1600</v>
      </c>
      <c r="J313" s="104">
        <f t="shared" ref="J313:K318" si="151">J314</f>
        <v>1600</v>
      </c>
      <c r="K313" s="104">
        <f t="shared" si="151"/>
        <v>1600</v>
      </c>
    </row>
    <row r="314" spans="1:11" x14ac:dyDescent="0.2">
      <c r="A314" s="105" t="s">
        <v>225</v>
      </c>
      <c r="B314" s="103" t="s">
        <v>20</v>
      </c>
      <c r="C314" s="103" t="s">
        <v>125</v>
      </c>
      <c r="D314" s="103"/>
      <c r="E314" s="103"/>
      <c r="F314" s="103"/>
      <c r="G314" s="103"/>
      <c r="H314" s="103"/>
      <c r="I314" s="104">
        <f t="shared" ref="I314:I318" si="152">I315</f>
        <v>1600</v>
      </c>
      <c r="J314" s="104">
        <f t="shared" si="151"/>
        <v>1600</v>
      </c>
      <c r="K314" s="104">
        <f t="shared" si="151"/>
        <v>1600</v>
      </c>
    </row>
    <row r="315" spans="1:11" ht="25.5" x14ac:dyDescent="0.2">
      <c r="A315" s="105" t="s">
        <v>165</v>
      </c>
      <c r="B315" s="103" t="s">
        <v>20</v>
      </c>
      <c r="C315" s="103" t="s">
        <v>125</v>
      </c>
      <c r="D315" s="103" t="s">
        <v>161</v>
      </c>
      <c r="E315" s="103" t="s">
        <v>162</v>
      </c>
      <c r="F315" s="103"/>
      <c r="G315" s="103"/>
      <c r="H315" s="103"/>
      <c r="I315" s="104">
        <f t="shared" si="152"/>
        <v>1600</v>
      </c>
      <c r="J315" s="104">
        <f t="shared" si="151"/>
        <v>1600</v>
      </c>
      <c r="K315" s="104">
        <f t="shared" si="151"/>
        <v>1600</v>
      </c>
    </row>
    <row r="316" spans="1:11" ht="38.25" x14ac:dyDescent="0.2">
      <c r="A316" s="105" t="s">
        <v>166</v>
      </c>
      <c r="B316" s="103" t="s">
        <v>20</v>
      </c>
      <c r="C316" s="103" t="s">
        <v>125</v>
      </c>
      <c r="D316" s="103" t="s">
        <v>161</v>
      </c>
      <c r="E316" s="103" t="s">
        <v>8</v>
      </c>
      <c r="F316" s="103"/>
      <c r="G316" s="103"/>
      <c r="H316" s="103"/>
      <c r="I316" s="104">
        <f t="shared" si="152"/>
        <v>1600</v>
      </c>
      <c r="J316" s="104">
        <f t="shared" si="151"/>
        <v>1600</v>
      </c>
      <c r="K316" s="104">
        <f t="shared" si="151"/>
        <v>1600</v>
      </c>
    </row>
    <row r="317" spans="1:11" ht="28.5" customHeight="1" x14ac:dyDescent="0.2">
      <c r="A317" s="108" t="s">
        <v>227</v>
      </c>
      <c r="B317" s="103" t="s">
        <v>20</v>
      </c>
      <c r="C317" s="103" t="s">
        <v>125</v>
      </c>
      <c r="D317" s="103" t="s">
        <v>161</v>
      </c>
      <c r="E317" s="103" t="s">
        <v>8</v>
      </c>
      <c r="F317" s="103" t="s">
        <v>163</v>
      </c>
      <c r="G317" s="103" t="s">
        <v>226</v>
      </c>
      <c r="H317" s="106"/>
      <c r="I317" s="104">
        <f t="shared" si="152"/>
        <v>1600</v>
      </c>
      <c r="J317" s="104">
        <f t="shared" si="151"/>
        <v>1600</v>
      </c>
      <c r="K317" s="104">
        <f t="shared" si="151"/>
        <v>1600</v>
      </c>
    </row>
    <row r="318" spans="1:11" ht="38.25" x14ac:dyDescent="0.2">
      <c r="A318" s="102" t="s">
        <v>231</v>
      </c>
      <c r="B318" s="103" t="s">
        <v>20</v>
      </c>
      <c r="C318" s="103" t="s">
        <v>125</v>
      </c>
      <c r="D318" s="103" t="s">
        <v>161</v>
      </c>
      <c r="E318" s="103" t="s">
        <v>8</v>
      </c>
      <c r="F318" s="103" t="s">
        <v>163</v>
      </c>
      <c r="G318" s="103" t="s">
        <v>226</v>
      </c>
      <c r="H318" s="103" t="s">
        <v>228</v>
      </c>
      <c r="I318" s="104">
        <f t="shared" si="152"/>
        <v>1600</v>
      </c>
      <c r="J318" s="104">
        <f t="shared" si="151"/>
        <v>1600</v>
      </c>
      <c r="K318" s="104">
        <f t="shared" si="151"/>
        <v>1600</v>
      </c>
    </row>
    <row r="319" spans="1:11" ht="38.25" x14ac:dyDescent="0.2">
      <c r="A319" s="102" t="s">
        <v>230</v>
      </c>
      <c r="B319" s="103" t="s">
        <v>20</v>
      </c>
      <c r="C319" s="103" t="s">
        <v>125</v>
      </c>
      <c r="D319" s="103" t="s">
        <v>161</v>
      </c>
      <c r="E319" s="103" t="s">
        <v>8</v>
      </c>
      <c r="F319" s="103" t="s">
        <v>163</v>
      </c>
      <c r="G319" s="103" t="s">
        <v>226</v>
      </c>
      <c r="H319" s="103" t="s">
        <v>229</v>
      </c>
      <c r="I319" s="104">
        <f>'Приложение 3'!J162</f>
        <v>1600</v>
      </c>
      <c r="J319" s="104">
        <f>'Приложение 3'!K162</f>
        <v>1600</v>
      </c>
      <c r="K319" s="104">
        <f>'Приложение 3'!L162</f>
        <v>1600</v>
      </c>
    </row>
    <row r="320" spans="1:11" ht="25.5" x14ac:dyDescent="0.2">
      <c r="A320" s="105" t="s">
        <v>291</v>
      </c>
      <c r="B320" s="103" t="s">
        <v>173</v>
      </c>
      <c r="C320" s="103"/>
      <c r="D320" s="103"/>
      <c r="E320" s="103"/>
      <c r="F320" s="103"/>
      <c r="G320" s="103"/>
      <c r="H320" s="103"/>
      <c r="I320" s="104">
        <f>I321</f>
        <v>100</v>
      </c>
      <c r="J320" s="104">
        <f t="shared" ref="J320:K326" si="153">J321</f>
        <v>100</v>
      </c>
      <c r="K320" s="104">
        <f t="shared" si="153"/>
        <v>100</v>
      </c>
    </row>
    <row r="321" spans="1:21" ht="29.25" customHeight="1" x14ac:dyDescent="0.2">
      <c r="A321" s="105" t="s">
        <v>405</v>
      </c>
      <c r="B321" s="103" t="s">
        <v>173</v>
      </c>
      <c r="C321" s="103" t="s">
        <v>122</v>
      </c>
      <c r="D321" s="103"/>
      <c r="E321" s="103"/>
      <c r="F321" s="103"/>
      <c r="G321" s="103"/>
      <c r="H321" s="103"/>
      <c r="I321" s="104">
        <f t="shared" ref="I321:I326" si="154">I322</f>
        <v>100</v>
      </c>
      <c r="J321" s="104">
        <f t="shared" si="153"/>
        <v>100</v>
      </c>
      <c r="K321" s="104">
        <f t="shared" si="153"/>
        <v>100</v>
      </c>
    </row>
    <row r="322" spans="1:21" ht="54.75" customHeight="1" x14ac:dyDescent="0.2">
      <c r="A322" s="105" t="s">
        <v>429</v>
      </c>
      <c r="B322" s="103" t="s">
        <v>173</v>
      </c>
      <c r="C322" s="103" t="s">
        <v>122</v>
      </c>
      <c r="D322" s="103" t="s">
        <v>240</v>
      </c>
      <c r="E322" s="103" t="s">
        <v>162</v>
      </c>
      <c r="F322" s="103"/>
      <c r="G322" s="103"/>
      <c r="H322" s="103"/>
      <c r="I322" s="104">
        <f t="shared" si="154"/>
        <v>100</v>
      </c>
      <c r="J322" s="104">
        <f t="shared" si="153"/>
        <v>100</v>
      </c>
      <c r="K322" s="104">
        <f t="shared" si="153"/>
        <v>100</v>
      </c>
    </row>
    <row r="323" spans="1:21" ht="22.5" customHeight="1" x14ac:dyDescent="0.2">
      <c r="A323" s="105" t="s">
        <v>288</v>
      </c>
      <c r="B323" s="103" t="s">
        <v>173</v>
      </c>
      <c r="C323" s="103" t="s">
        <v>122</v>
      </c>
      <c r="D323" s="103" t="s">
        <v>240</v>
      </c>
      <c r="E323" s="103" t="s">
        <v>9</v>
      </c>
      <c r="F323" s="103"/>
      <c r="G323" s="103"/>
      <c r="H323" s="103"/>
      <c r="I323" s="104">
        <f t="shared" si="154"/>
        <v>100</v>
      </c>
      <c r="J323" s="104">
        <f t="shared" si="153"/>
        <v>100</v>
      </c>
      <c r="K323" s="104">
        <f t="shared" si="153"/>
        <v>100</v>
      </c>
    </row>
    <row r="324" spans="1:21" ht="40.5" customHeight="1" x14ac:dyDescent="0.2">
      <c r="A324" s="108" t="s">
        <v>289</v>
      </c>
      <c r="B324" s="103" t="s">
        <v>173</v>
      </c>
      <c r="C324" s="103" t="s">
        <v>122</v>
      </c>
      <c r="D324" s="103" t="s">
        <v>240</v>
      </c>
      <c r="E324" s="103" t="s">
        <v>9</v>
      </c>
      <c r="F324" s="103" t="s">
        <v>125</v>
      </c>
      <c r="G324" s="103"/>
      <c r="H324" s="103"/>
      <c r="I324" s="104">
        <f t="shared" si="154"/>
        <v>100</v>
      </c>
      <c r="J324" s="104">
        <f t="shared" si="153"/>
        <v>100</v>
      </c>
      <c r="K324" s="104">
        <f t="shared" si="153"/>
        <v>100</v>
      </c>
    </row>
    <row r="325" spans="1:21" ht="13.5" customHeight="1" x14ac:dyDescent="0.2">
      <c r="A325" s="108" t="s">
        <v>290</v>
      </c>
      <c r="B325" s="103" t="s">
        <v>173</v>
      </c>
      <c r="C325" s="103" t="s">
        <v>122</v>
      </c>
      <c r="D325" s="103" t="s">
        <v>240</v>
      </c>
      <c r="E325" s="103" t="s">
        <v>9</v>
      </c>
      <c r="F325" s="103" t="s">
        <v>125</v>
      </c>
      <c r="G325" s="103" t="s">
        <v>285</v>
      </c>
      <c r="H325" s="103"/>
      <c r="I325" s="104">
        <f t="shared" si="154"/>
        <v>100</v>
      </c>
      <c r="J325" s="104">
        <f t="shared" si="153"/>
        <v>100</v>
      </c>
      <c r="K325" s="104">
        <f t="shared" si="153"/>
        <v>100</v>
      </c>
    </row>
    <row r="326" spans="1:21" ht="25.5" x14ac:dyDescent="0.2">
      <c r="A326" s="102" t="s">
        <v>291</v>
      </c>
      <c r="B326" s="103" t="s">
        <v>173</v>
      </c>
      <c r="C326" s="103" t="s">
        <v>122</v>
      </c>
      <c r="D326" s="103" t="s">
        <v>240</v>
      </c>
      <c r="E326" s="103" t="s">
        <v>9</v>
      </c>
      <c r="F326" s="103" t="s">
        <v>125</v>
      </c>
      <c r="G326" s="103" t="s">
        <v>285</v>
      </c>
      <c r="H326" s="103" t="s">
        <v>286</v>
      </c>
      <c r="I326" s="104">
        <f t="shared" si="154"/>
        <v>100</v>
      </c>
      <c r="J326" s="104">
        <f t="shared" si="153"/>
        <v>100</v>
      </c>
      <c r="K326" s="104">
        <f t="shared" si="153"/>
        <v>100</v>
      </c>
    </row>
    <row r="327" spans="1:21" x14ac:dyDescent="0.2">
      <c r="A327" s="102" t="s">
        <v>292</v>
      </c>
      <c r="B327" s="103" t="s">
        <v>173</v>
      </c>
      <c r="C327" s="103" t="s">
        <v>122</v>
      </c>
      <c r="D327" s="103" t="s">
        <v>240</v>
      </c>
      <c r="E327" s="103" t="s">
        <v>9</v>
      </c>
      <c r="F327" s="103" t="s">
        <v>125</v>
      </c>
      <c r="G327" s="103" t="s">
        <v>285</v>
      </c>
      <c r="H327" s="103" t="s">
        <v>287</v>
      </c>
      <c r="I327" s="104">
        <f>'Приложение 3'!J294</f>
        <v>100</v>
      </c>
      <c r="J327" s="104">
        <f>'Приложение 3'!K294</f>
        <v>100</v>
      </c>
      <c r="K327" s="200">
        <f>'Приложение 3'!L294</f>
        <v>100</v>
      </c>
      <c r="L327" s="201"/>
      <c r="M327" s="202"/>
      <c r="N327" s="202"/>
      <c r="O327" s="202"/>
      <c r="P327" s="202"/>
      <c r="Q327" s="202"/>
      <c r="R327" s="202"/>
      <c r="S327" s="202"/>
      <c r="T327" s="202"/>
      <c r="U327" s="202"/>
    </row>
    <row r="328" spans="1:21" ht="36.75" customHeight="1" x14ac:dyDescent="0.2">
      <c r="A328" s="105" t="s">
        <v>294</v>
      </c>
      <c r="B328" s="103" t="s">
        <v>293</v>
      </c>
      <c r="C328" s="103"/>
      <c r="D328" s="103"/>
      <c r="E328" s="103"/>
      <c r="F328" s="103"/>
      <c r="G328" s="103"/>
      <c r="H328" s="103"/>
      <c r="I328" s="104">
        <f>I329+I336</f>
        <v>2507.4</v>
      </c>
      <c r="J328" s="104">
        <f t="shared" ref="J328:K328" si="155">J329+J336</f>
        <v>117.7</v>
      </c>
      <c r="K328" s="104">
        <f t="shared" si="155"/>
        <v>101.8</v>
      </c>
      <c r="L328" s="201"/>
      <c r="M328" s="202"/>
      <c r="N328" s="202"/>
      <c r="O328" s="202"/>
      <c r="P328" s="202"/>
      <c r="Q328" s="202"/>
      <c r="R328" s="202"/>
      <c r="S328" s="202"/>
      <c r="T328" s="202"/>
      <c r="U328" s="202"/>
    </row>
    <row r="329" spans="1:21" ht="38.25" x14ac:dyDescent="0.2">
      <c r="A329" s="105" t="s">
        <v>295</v>
      </c>
      <c r="B329" s="103" t="s">
        <v>293</v>
      </c>
      <c r="C329" s="103" t="s">
        <v>122</v>
      </c>
      <c r="D329" s="103"/>
      <c r="E329" s="103"/>
      <c r="F329" s="103"/>
      <c r="G329" s="103"/>
      <c r="H329" s="103"/>
      <c r="I329" s="104">
        <f>I330</f>
        <v>107.4</v>
      </c>
      <c r="J329" s="104">
        <f t="shared" ref="J329:K331" si="156">J330</f>
        <v>117.7</v>
      </c>
      <c r="K329" s="200">
        <f t="shared" si="156"/>
        <v>101.8</v>
      </c>
      <c r="L329" s="203"/>
      <c r="M329" s="204"/>
      <c r="N329" s="205"/>
      <c r="O329" s="206"/>
      <c r="P329" s="207"/>
      <c r="Q329" s="207"/>
      <c r="R329" s="207"/>
      <c r="S329" s="207"/>
      <c r="T329" s="207"/>
      <c r="U329" s="202"/>
    </row>
    <row r="330" spans="1:21" ht="53.25" customHeight="1" x14ac:dyDescent="0.2">
      <c r="A330" s="105" t="s">
        <v>429</v>
      </c>
      <c r="B330" s="103" t="s">
        <v>293</v>
      </c>
      <c r="C330" s="103" t="s">
        <v>122</v>
      </c>
      <c r="D330" s="103" t="s">
        <v>240</v>
      </c>
      <c r="E330" s="103" t="s">
        <v>162</v>
      </c>
      <c r="F330" s="103"/>
      <c r="G330" s="103"/>
      <c r="H330" s="103"/>
      <c r="I330" s="104">
        <f t="shared" ref="I330:I331" si="157">I331</f>
        <v>107.4</v>
      </c>
      <c r="J330" s="104">
        <f t="shared" si="156"/>
        <v>117.7</v>
      </c>
      <c r="K330" s="200">
        <f t="shared" si="156"/>
        <v>101.8</v>
      </c>
      <c r="L330" s="208"/>
      <c r="M330" s="204"/>
      <c r="N330" s="205"/>
      <c r="O330" s="206"/>
      <c r="P330" s="207"/>
      <c r="Q330" s="207"/>
      <c r="R330" s="207"/>
      <c r="S330" s="207"/>
      <c r="T330" s="207"/>
      <c r="U330" s="202"/>
    </row>
    <row r="331" spans="1:21" ht="25.5" customHeight="1" x14ac:dyDescent="0.2">
      <c r="A331" s="105" t="s">
        <v>288</v>
      </c>
      <c r="B331" s="103" t="s">
        <v>293</v>
      </c>
      <c r="C331" s="103" t="s">
        <v>122</v>
      </c>
      <c r="D331" s="103" t="s">
        <v>240</v>
      </c>
      <c r="E331" s="103" t="s">
        <v>10</v>
      </c>
      <c r="F331" s="103"/>
      <c r="G331" s="103"/>
      <c r="H331" s="103"/>
      <c r="I331" s="104">
        <f t="shared" si="157"/>
        <v>107.4</v>
      </c>
      <c r="J331" s="104">
        <f t="shared" si="156"/>
        <v>117.7</v>
      </c>
      <c r="K331" s="200">
        <f t="shared" si="156"/>
        <v>101.8</v>
      </c>
      <c r="L331" s="208"/>
      <c r="M331" s="204"/>
      <c r="N331" s="205"/>
      <c r="O331" s="206"/>
      <c r="P331" s="207"/>
      <c r="Q331" s="207"/>
      <c r="R331" s="207"/>
      <c r="S331" s="207"/>
      <c r="T331" s="207"/>
      <c r="U331" s="202"/>
    </row>
    <row r="332" spans="1:21" ht="39.75" customHeight="1" x14ac:dyDescent="0.2">
      <c r="A332" s="108" t="s">
        <v>298</v>
      </c>
      <c r="B332" s="103" t="s">
        <v>293</v>
      </c>
      <c r="C332" s="103" t="s">
        <v>122</v>
      </c>
      <c r="D332" s="103" t="s">
        <v>240</v>
      </c>
      <c r="E332" s="103" t="s">
        <v>10</v>
      </c>
      <c r="F332" s="103" t="s">
        <v>122</v>
      </c>
      <c r="G332" s="103"/>
      <c r="H332" s="103"/>
      <c r="I332" s="104">
        <f>I333</f>
        <v>107.4</v>
      </c>
      <c r="J332" s="104">
        <f t="shared" ref="J332:K334" si="158">J333</f>
        <v>117.7</v>
      </c>
      <c r="K332" s="200">
        <f t="shared" si="158"/>
        <v>101.8</v>
      </c>
      <c r="L332" s="208"/>
      <c r="M332" s="204"/>
      <c r="N332" s="205"/>
      <c r="O332" s="206"/>
      <c r="P332" s="207"/>
      <c r="Q332" s="207"/>
      <c r="R332" s="207"/>
      <c r="S332" s="207"/>
      <c r="T332" s="207"/>
      <c r="U332" s="202"/>
    </row>
    <row r="333" spans="1:21" ht="25.5" x14ac:dyDescent="0.2">
      <c r="A333" s="108" t="s">
        <v>299</v>
      </c>
      <c r="B333" s="103" t="s">
        <v>293</v>
      </c>
      <c r="C333" s="103" t="s">
        <v>122</v>
      </c>
      <c r="D333" s="103" t="s">
        <v>240</v>
      </c>
      <c r="E333" s="103" t="s">
        <v>10</v>
      </c>
      <c r="F333" s="103" t="s">
        <v>122</v>
      </c>
      <c r="G333" s="103" t="s">
        <v>296</v>
      </c>
      <c r="H333" s="103"/>
      <c r="I333" s="104">
        <f t="shared" ref="I333:I334" si="159">I334</f>
        <v>107.4</v>
      </c>
      <c r="J333" s="104">
        <f t="shared" si="158"/>
        <v>117.7</v>
      </c>
      <c r="K333" s="200">
        <f t="shared" si="158"/>
        <v>101.8</v>
      </c>
      <c r="L333" s="209"/>
      <c r="M333" s="204"/>
      <c r="N333" s="205"/>
      <c r="O333" s="206"/>
      <c r="P333" s="207"/>
      <c r="Q333" s="207"/>
      <c r="R333" s="207"/>
      <c r="S333" s="207"/>
      <c r="T333" s="207"/>
      <c r="U333" s="202"/>
    </row>
    <row r="334" spans="1:21" ht="12.75" x14ac:dyDescent="0.2">
      <c r="A334" s="102" t="s">
        <v>259</v>
      </c>
      <c r="B334" s="103" t="s">
        <v>293</v>
      </c>
      <c r="C334" s="103" t="s">
        <v>122</v>
      </c>
      <c r="D334" s="103" t="s">
        <v>240</v>
      </c>
      <c r="E334" s="103" t="s">
        <v>10</v>
      </c>
      <c r="F334" s="103" t="s">
        <v>122</v>
      </c>
      <c r="G334" s="103" t="s">
        <v>296</v>
      </c>
      <c r="H334" s="103" t="s">
        <v>257</v>
      </c>
      <c r="I334" s="104">
        <f t="shared" si="159"/>
        <v>107.4</v>
      </c>
      <c r="J334" s="104">
        <f t="shared" si="158"/>
        <v>117.7</v>
      </c>
      <c r="K334" s="200">
        <f t="shared" si="158"/>
        <v>101.8</v>
      </c>
      <c r="L334" s="203"/>
      <c r="M334" s="204"/>
      <c r="N334" s="205"/>
      <c r="O334" s="206"/>
      <c r="P334" s="207"/>
      <c r="Q334" s="207"/>
      <c r="R334" s="207"/>
      <c r="S334" s="207"/>
      <c r="T334" s="207"/>
      <c r="U334" s="202"/>
    </row>
    <row r="335" spans="1:21" ht="12.75" x14ac:dyDescent="0.2">
      <c r="A335" s="102" t="s">
        <v>300</v>
      </c>
      <c r="B335" s="103" t="s">
        <v>293</v>
      </c>
      <c r="C335" s="103" t="s">
        <v>122</v>
      </c>
      <c r="D335" s="103" t="s">
        <v>240</v>
      </c>
      <c r="E335" s="103" t="s">
        <v>10</v>
      </c>
      <c r="F335" s="103" t="s">
        <v>122</v>
      </c>
      <c r="G335" s="103" t="s">
        <v>296</v>
      </c>
      <c r="H335" s="103" t="s">
        <v>297</v>
      </c>
      <c r="I335" s="104">
        <f>'Приложение 3'!J302</f>
        <v>107.4</v>
      </c>
      <c r="J335" s="104">
        <f>'Приложение 3'!K302</f>
        <v>117.7</v>
      </c>
      <c r="K335" s="200">
        <f>'Приложение 3'!L302</f>
        <v>101.8</v>
      </c>
      <c r="L335" s="203"/>
      <c r="M335" s="204"/>
      <c r="N335" s="205"/>
      <c r="O335" s="206"/>
      <c r="P335" s="207"/>
      <c r="Q335" s="207"/>
      <c r="R335" s="207"/>
      <c r="S335" s="207"/>
      <c r="T335" s="207"/>
      <c r="U335" s="202"/>
    </row>
    <row r="336" spans="1:21" ht="25.5" x14ac:dyDescent="0.2">
      <c r="A336" s="86" t="s">
        <v>407</v>
      </c>
      <c r="B336" s="213">
        <v>14</v>
      </c>
      <c r="C336" s="214" t="s">
        <v>179</v>
      </c>
      <c r="D336" s="215"/>
      <c r="E336" s="215"/>
      <c r="F336" s="215"/>
      <c r="G336" s="215"/>
      <c r="H336" s="215"/>
      <c r="I336" s="216">
        <f>I337</f>
        <v>2400</v>
      </c>
      <c r="J336" s="216">
        <f t="shared" ref="J336:K341" si="160">J337</f>
        <v>0</v>
      </c>
      <c r="K336" s="216">
        <f t="shared" si="160"/>
        <v>0</v>
      </c>
      <c r="L336" s="201"/>
      <c r="M336" s="202"/>
      <c r="N336" s="202"/>
      <c r="O336" s="202"/>
      <c r="P336" s="202"/>
      <c r="Q336" s="202"/>
      <c r="R336" s="202"/>
      <c r="S336" s="202"/>
      <c r="T336" s="202"/>
      <c r="U336" s="202"/>
    </row>
    <row r="337" spans="1:21" ht="51" x14ac:dyDescent="0.2">
      <c r="A337" s="105" t="s">
        <v>429</v>
      </c>
      <c r="B337" s="213">
        <v>14</v>
      </c>
      <c r="C337" s="214" t="s">
        <v>179</v>
      </c>
      <c r="D337" s="215" t="s">
        <v>240</v>
      </c>
      <c r="E337" s="215" t="s">
        <v>162</v>
      </c>
      <c r="F337" s="215"/>
      <c r="G337" s="215"/>
      <c r="H337" s="215"/>
      <c r="I337" s="216">
        <f t="shared" ref="I337:I341" si="161">I338</f>
        <v>2400</v>
      </c>
      <c r="J337" s="216">
        <f t="shared" si="160"/>
        <v>0</v>
      </c>
      <c r="K337" s="216">
        <f t="shared" si="160"/>
        <v>0</v>
      </c>
      <c r="L337" s="201"/>
      <c r="M337" s="202"/>
      <c r="N337" s="202"/>
      <c r="O337" s="202"/>
      <c r="P337" s="202"/>
      <c r="Q337" s="202"/>
      <c r="R337" s="202"/>
      <c r="S337" s="202"/>
      <c r="T337" s="202"/>
      <c r="U337" s="202"/>
    </row>
    <row r="338" spans="1:21" ht="25.5" x14ac:dyDescent="0.2">
      <c r="A338" s="81" t="s">
        <v>337</v>
      </c>
      <c r="B338" s="213">
        <v>14</v>
      </c>
      <c r="C338" s="214" t="s">
        <v>179</v>
      </c>
      <c r="D338" s="215" t="s">
        <v>240</v>
      </c>
      <c r="E338" s="215" t="s">
        <v>10</v>
      </c>
      <c r="F338" s="215"/>
      <c r="G338" s="215"/>
      <c r="H338" s="215"/>
      <c r="I338" s="216">
        <f t="shared" si="161"/>
        <v>2400</v>
      </c>
      <c r="J338" s="216">
        <f t="shared" si="160"/>
        <v>0</v>
      </c>
      <c r="K338" s="216">
        <f t="shared" si="160"/>
        <v>0</v>
      </c>
    </row>
    <row r="339" spans="1:21" ht="51" x14ac:dyDescent="0.2">
      <c r="A339" s="81" t="s">
        <v>412</v>
      </c>
      <c r="B339" s="213">
        <v>14</v>
      </c>
      <c r="C339" s="214" t="s">
        <v>179</v>
      </c>
      <c r="D339" s="215" t="s">
        <v>240</v>
      </c>
      <c r="E339" s="215" t="s">
        <v>10</v>
      </c>
      <c r="F339" s="215" t="s">
        <v>125</v>
      </c>
      <c r="G339" s="215"/>
      <c r="H339" s="215"/>
      <c r="I339" s="216">
        <f t="shared" si="161"/>
        <v>2400</v>
      </c>
      <c r="J339" s="216">
        <f t="shared" si="160"/>
        <v>0</v>
      </c>
      <c r="K339" s="216">
        <f t="shared" si="160"/>
        <v>0</v>
      </c>
    </row>
    <row r="340" spans="1:21" ht="54.75" customHeight="1" x14ac:dyDescent="0.2">
      <c r="A340" s="210" t="s">
        <v>408</v>
      </c>
      <c r="B340" s="213">
        <v>14</v>
      </c>
      <c r="C340" s="214" t="s">
        <v>179</v>
      </c>
      <c r="D340" s="215" t="s">
        <v>240</v>
      </c>
      <c r="E340" s="215" t="s">
        <v>10</v>
      </c>
      <c r="F340" s="215" t="s">
        <v>125</v>
      </c>
      <c r="G340" s="215" t="s">
        <v>409</v>
      </c>
      <c r="H340" s="215"/>
      <c r="I340" s="216">
        <f t="shared" si="161"/>
        <v>2400</v>
      </c>
      <c r="J340" s="216">
        <f t="shared" si="160"/>
        <v>0</v>
      </c>
      <c r="K340" s="216">
        <f t="shared" si="160"/>
        <v>0</v>
      </c>
    </row>
    <row r="341" spans="1:21" x14ac:dyDescent="0.2">
      <c r="A341" s="86" t="s">
        <v>259</v>
      </c>
      <c r="B341" s="213">
        <v>14</v>
      </c>
      <c r="C341" s="214" t="s">
        <v>179</v>
      </c>
      <c r="D341" s="215" t="s">
        <v>240</v>
      </c>
      <c r="E341" s="215" t="s">
        <v>10</v>
      </c>
      <c r="F341" s="215" t="s">
        <v>125</v>
      </c>
      <c r="G341" s="215" t="s">
        <v>409</v>
      </c>
      <c r="H341" s="215" t="s">
        <v>257</v>
      </c>
      <c r="I341" s="216">
        <f t="shared" si="161"/>
        <v>2400</v>
      </c>
      <c r="J341" s="216">
        <f t="shared" si="160"/>
        <v>0</v>
      </c>
      <c r="K341" s="216">
        <f t="shared" si="160"/>
        <v>0</v>
      </c>
    </row>
    <row r="342" spans="1:21" x14ac:dyDescent="0.2">
      <c r="A342" s="86" t="s">
        <v>410</v>
      </c>
      <c r="B342" s="213">
        <v>14</v>
      </c>
      <c r="C342" s="214" t="s">
        <v>179</v>
      </c>
      <c r="D342" s="215" t="s">
        <v>240</v>
      </c>
      <c r="E342" s="215" t="s">
        <v>10</v>
      </c>
      <c r="F342" s="215" t="s">
        <v>125</v>
      </c>
      <c r="G342" s="215" t="s">
        <v>409</v>
      </c>
      <c r="H342" s="215" t="s">
        <v>411</v>
      </c>
      <c r="I342" s="216">
        <f>'Приложение 3'!J309</f>
        <v>2400</v>
      </c>
      <c r="J342" s="216">
        <f>'Приложение 3'!K309</f>
        <v>0</v>
      </c>
      <c r="K342" s="216">
        <f>'Приложение 3'!L309</f>
        <v>0</v>
      </c>
    </row>
    <row r="343" spans="1:21" x14ac:dyDescent="0.2">
      <c r="A343" s="105" t="s">
        <v>331</v>
      </c>
      <c r="B343" s="103" t="s">
        <v>329</v>
      </c>
      <c r="C343" s="103"/>
      <c r="D343" s="103"/>
      <c r="E343" s="103"/>
      <c r="F343" s="103"/>
      <c r="G343" s="103"/>
      <c r="H343" s="103"/>
      <c r="I343" s="104">
        <f>I344</f>
        <v>0</v>
      </c>
      <c r="J343" s="104">
        <f t="shared" ref="J343:K349" si="162">J344</f>
        <v>2957.8</v>
      </c>
      <c r="K343" s="104">
        <f t="shared" si="162"/>
        <v>6384.6</v>
      </c>
    </row>
    <row r="344" spans="1:21" x14ac:dyDescent="0.2">
      <c r="A344" s="105" t="s">
        <v>331</v>
      </c>
      <c r="B344" s="103" t="s">
        <v>329</v>
      </c>
      <c r="C344" s="103" t="s">
        <v>329</v>
      </c>
      <c r="D344" s="103"/>
      <c r="E344" s="103"/>
      <c r="F344" s="103"/>
      <c r="G344" s="103"/>
      <c r="H344" s="103"/>
      <c r="I344" s="104">
        <f t="shared" ref="I344:I349" si="163">I345</f>
        <v>0</v>
      </c>
      <c r="J344" s="104">
        <f t="shared" si="162"/>
        <v>2957.8</v>
      </c>
      <c r="K344" s="104">
        <f t="shared" si="162"/>
        <v>6384.6</v>
      </c>
    </row>
    <row r="345" spans="1:21" ht="36" customHeight="1" x14ac:dyDescent="0.2">
      <c r="A345" s="105" t="s">
        <v>424</v>
      </c>
      <c r="B345" s="103" t="s">
        <v>329</v>
      </c>
      <c r="C345" s="103" t="s">
        <v>329</v>
      </c>
      <c r="D345" s="103" t="s">
        <v>168</v>
      </c>
      <c r="E345" s="103" t="s">
        <v>162</v>
      </c>
      <c r="F345" s="103"/>
      <c r="G345" s="103"/>
      <c r="H345" s="103"/>
      <c r="I345" s="104">
        <f t="shared" si="163"/>
        <v>0</v>
      </c>
      <c r="J345" s="104">
        <f t="shared" si="162"/>
        <v>2957.8</v>
      </c>
      <c r="K345" s="104">
        <f t="shared" si="162"/>
        <v>6384.6</v>
      </c>
    </row>
    <row r="346" spans="1:21" x14ac:dyDescent="0.2">
      <c r="A346" s="105" t="s">
        <v>267</v>
      </c>
      <c r="B346" s="103" t="s">
        <v>329</v>
      </c>
      <c r="C346" s="103" t="s">
        <v>329</v>
      </c>
      <c r="D346" s="103" t="s">
        <v>168</v>
      </c>
      <c r="E346" s="103" t="s">
        <v>8</v>
      </c>
      <c r="F346" s="103"/>
      <c r="G346" s="103"/>
      <c r="H346" s="103"/>
      <c r="I346" s="104">
        <f t="shared" si="163"/>
        <v>0</v>
      </c>
      <c r="J346" s="104">
        <f t="shared" si="162"/>
        <v>2957.8</v>
      </c>
      <c r="K346" s="104">
        <f t="shared" si="162"/>
        <v>6384.6</v>
      </c>
    </row>
    <row r="347" spans="1:21" ht="53.25" customHeight="1" x14ac:dyDescent="0.2">
      <c r="A347" s="105" t="s">
        <v>322</v>
      </c>
      <c r="B347" s="103" t="s">
        <v>329</v>
      </c>
      <c r="C347" s="103" t="s">
        <v>329</v>
      </c>
      <c r="D347" s="103" t="s">
        <v>168</v>
      </c>
      <c r="E347" s="103" t="s">
        <v>8</v>
      </c>
      <c r="F347" s="103" t="s">
        <v>179</v>
      </c>
      <c r="G347" s="103"/>
      <c r="H347" s="103"/>
      <c r="I347" s="104">
        <f t="shared" si="163"/>
        <v>0</v>
      </c>
      <c r="J347" s="104">
        <f t="shared" si="162"/>
        <v>2957.8</v>
      </c>
      <c r="K347" s="104">
        <f t="shared" si="162"/>
        <v>6384.6</v>
      </c>
    </row>
    <row r="348" spans="1:21" x14ac:dyDescent="0.2">
      <c r="A348" s="105" t="s">
        <v>331</v>
      </c>
      <c r="B348" s="103" t="s">
        <v>329</v>
      </c>
      <c r="C348" s="103" t="s">
        <v>329</v>
      </c>
      <c r="D348" s="103" t="s">
        <v>168</v>
      </c>
      <c r="E348" s="103" t="s">
        <v>8</v>
      </c>
      <c r="F348" s="103" t="s">
        <v>179</v>
      </c>
      <c r="G348" s="103" t="s">
        <v>330</v>
      </c>
      <c r="H348" s="103"/>
      <c r="I348" s="104">
        <f t="shared" si="163"/>
        <v>0</v>
      </c>
      <c r="J348" s="104">
        <f t="shared" si="162"/>
        <v>2957.8</v>
      </c>
      <c r="K348" s="104">
        <f t="shared" si="162"/>
        <v>6384.6</v>
      </c>
    </row>
    <row r="349" spans="1:21" x14ac:dyDescent="0.2">
      <c r="A349" s="102" t="s">
        <v>146</v>
      </c>
      <c r="B349" s="103" t="s">
        <v>329</v>
      </c>
      <c r="C349" s="103" t="s">
        <v>329</v>
      </c>
      <c r="D349" s="103" t="s">
        <v>168</v>
      </c>
      <c r="E349" s="103" t="s">
        <v>8</v>
      </c>
      <c r="F349" s="103" t="s">
        <v>179</v>
      </c>
      <c r="G349" s="103" t="s">
        <v>330</v>
      </c>
      <c r="H349" s="103" t="s">
        <v>144</v>
      </c>
      <c r="I349" s="104">
        <f t="shared" si="163"/>
        <v>0</v>
      </c>
      <c r="J349" s="104">
        <f t="shared" si="162"/>
        <v>2957.8</v>
      </c>
      <c r="K349" s="104">
        <f t="shared" si="162"/>
        <v>6384.6</v>
      </c>
    </row>
    <row r="350" spans="1:21" x14ac:dyDescent="0.2">
      <c r="A350" s="102" t="s">
        <v>172</v>
      </c>
      <c r="B350" s="103" t="s">
        <v>329</v>
      </c>
      <c r="C350" s="103" t="s">
        <v>329</v>
      </c>
      <c r="D350" s="103" t="s">
        <v>168</v>
      </c>
      <c r="E350" s="103" t="s">
        <v>8</v>
      </c>
      <c r="F350" s="103" t="s">
        <v>179</v>
      </c>
      <c r="G350" s="103" t="s">
        <v>330</v>
      </c>
      <c r="H350" s="103" t="s">
        <v>171</v>
      </c>
      <c r="I350" s="104">
        <f>'Приложение 3'!J396</f>
        <v>0</v>
      </c>
      <c r="J350" s="104">
        <f>'Приложение 3'!K396</f>
        <v>2957.8</v>
      </c>
      <c r="K350" s="104">
        <f>'Приложение 3'!L396</f>
        <v>6384.6</v>
      </c>
    </row>
  </sheetData>
  <autoFilter ref="A6:L350"/>
  <mergeCells count="9">
    <mergeCell ref="H1:K1"/>
    <mergeCell ref="A2:K2"/>
    <mergeCell ref="H3:K3"/>
    <mergeCell ref="A4:A5"/>
    <mergeCell ref="B4:B5"/>
    <mergeCell ref="C4:C5"/>
    <mergeCell ref="D4:G5"/>
    <mergeCell ref="H4:H5"/>
    <mergeCell ref="I4:K4"/>
  </mergeCells>
  <conditionalFormatting sqref="L331">
    <cfRule type="expression" dxfId="371" priority="176" stopIfTrue="1">
      <formula>$D331=""</formula>
    </cfRule>
    <cfRule type="expression" dxfId="370" priority="177" stopIfTrue="1">
      <formula>#REF!&lt;&gt;""</formula>
    </cfRule>
    <cfRule type="expression" dxfId="369" priority="178" stopIfTrue="1">
      <formula>AND(#REF!="",$D331&lt;&gt;"")</formula>
    </cfRule>
  </conditionalFormatting>
  <conditionalFormatting sqref="M330:T331 L329:T329 L333:T335">
    <cfRule type="expression" dxfId="368" priority="218" stopIfTrue="1">
      <formula>#REF!=""</formula>
    </cfRule>
    <cfRule type="expression" dxfId="367" priority="219" stopIfTrue="1">
      <formula>$K329&lt;&gt;""</formula>
    </cfRule>
    <cfRule type="expression" dxfId="366" priority="220" stopIfTrue="1">
      <formula>AND($I329="",#REF!&lt;&gt;"")</formula>
    </cfRule>
  </conditionalFormatting>
  <conditionalFormatting sqref="M329:T331 M333:T335">
    <cfRule type="expression" dxfId="365" priority="215" stopIfTrue="1">
      <formula>#REF!=""</formula>
    </cfRule>
    <cfRule type="expression" dxfId="364" priority="216" stopIfTrue="1">
      <formula>$K329&lt;&gt;""</formula>
    </cfRule>
    <cfRule type="expression" dxfId="363" priority="217" stopIfTrue="1">
      <formula>AND($I329="",#REF!&lt;&gt;"")</formula>
    </cfRule>
  </conditionalFormatting>
  <conditionalFormatting sqref="L333">
    <cfRule type="expression" dxfId="362" priority="212" stopIfTrue="1">
      <formula>$D333=""</formula>
    </cfRule>
    <cfRule type="expression" dxfId="361" priority="213" stopIfTrue="1">
      <formula>#REF!&lt;&gt;""</formula>
    </cfRule>
    <cfRule type="expression" dxfId="360" priority="214" stopIfTrue="1">
      <formula>AND(#REF!="",$D333&lt;&gt;"")</formula>
    </cfRule>
  </conditionalFormatting>
  <conditionalFormatting sqref="L333">
    <cfRule type="expression" dxfId="359" priority="209" stopIfTrue="1">
      <formula>$D333=""</formula>
    </cfRule>
    <cfRule type="expression" dxfId="358" priority="210" stopIfTrue="1">
      <formula>#REF!&lt;&gt;""</formula>
    </cfRule>
    <cfRule type="expression" dxfId="357" priority="211" stopIfTrue="1">
      <formula>AND(#REF!="",$D333&lt;&gt;"")</formula>
    </cfRule>
  </conditionalFormatting>
  <conditionalFormatting sqref="L333">
    <cfRule type="expression" dxfId="356" priority="206" stopIfTrue="1">
      <formula>#REF!=""</formula>
    </cfRule>
    <cfRule type="expression" dxfId="355" priority="207" stopIfTrue="1">
      <formula>$K333&lt;&gt;""</formula>
    </cfRule>
    <cfRule type="expression" dxfId="354" priority="208" stopIfTrue="1">
      <formula>AND($I333="",#REF!&lt;&gt;"")</formula>
    </cfRule>
  </conditionalFormatting>
  <conditionalFormatting sqref="L329">
    <cfRule type="expression" dxfId="353" priority="203" stopIfTrue="1">
      <formula>#REF!=""</formula>
    </cfRule>
    <cfRule type="expression" dxfId="352" priority="204" stopIfTrue="1">
      <formula>$K329&lt;&gt;""</formula>
    </cfRule>
    <cfRule type="expression" dxfId="351" priority="205" stopIfTrue="1">
      <formula>AND($I329="",#REF!&lt;&gt;"")</formula>
    </cfRule>
  </conditionalFormatting>
  <conditionalFormatting sqref="L329">
    <cfRule type="expression" dxfId="350" priority="200" stopIfTrue="1">
      <formula>#REF!=""</formula>
    </cfRule>
    <cfRule type="expression" dxfId="349" priority="201" stopIfTrue="1">
      <formula>$K329&lt;&gt;""</formula>
    </cfRule>
    <cfRule type="expression" dxfId="348" priority="202" stopIfTrue="1">
      <formula>AND($I329="",#REF!&lt;&gt;"")</formula>
    </cfRule>
  </conditionalFormatting>
  <conditionalFormatting sqref="M332:T332">
    <cfRule type="expression" dxfId="347" priority="197" stopIfTrue="1">
      <formula>#REF!=""</formula>
    </cfRule>
    <cfRule type="expression" dxfId="346" priority="198" stopIfTrue="1">
      <formula>$K332&lt;&gt;""</formula>
    </cfRule>
    <cfRule type="expression" dxfId="345" priority="199" stopIfTrue="1">
      <formula>AND($I332="",#REF!&lt;&gt;"")</formula>
    </cfRule>
  </conditionalFormatting>
  <conditionalFormatting sqref="M332:T332">
    <cfRule type="expression" dxfId="344" priority="194" stopIfTrue="1">
      <formula>#REF!=""</formula>
    </cfRule>
    <cfRule type="expression" dxfId="343" priority="195" stopIfTrue="1">
      <formula>$K332&lt;&gt;""</formula>
    </cfRule>
    <cfRule type="expression" dxfId="342" priority="196" stopIfTrue="1">
      <formula>AND($I332="",#REF!&lt;&gt;"")</formula>
    </cfRule>
  </conditionalFormatting>
  <conditionalFormatting sqref="L330">
    <cfRule type="expression" dxfId="341" priority="179" stopIfTrue="1">
      <formula>$D330=""</formula>
    </cfRule>
    <cfRule type="expression" dxfId="340" priority="180" stopIfTrue="1">
      <formula>#REF!&lt;&gt;""</formula>
    </cfRule>
    <cfRule type="expression" dxfId="339" priority="181" stopIfTrue="1">
      <formula>AND(#REF!="",$D330&lt;&gt;"")</formula>
    </cfRule>
  </conditionalFormatting>
  <conditionalFormatting sqref="L330:L331">
    <cfRule type="expression" dxfId="338" priority="191" stopIfTrue="1">
      <formula>#REF!=""</formula>
    </cfRule>
    <cfRule type="expression" dxfId="337" priority="192" stopIfTrue="1">
      <formula>$K330&lt;&gt;""</formula>
    </cfRule>
    <cfRule type="expression" dxfId="336" priority="193" stopIfTrue="1">
      <formula>AND($I330="",#REF!&lt;&gt;"")</formula>
    </cfRule>
  </conditionalFormatting>
  <conditionalFormatting sqref="L330:L331">
    <cfRule type="expression" dxfId="335" priority="188" stopIfTrue="1">
      <formula>#REF!=""</formula>
    </cfRule>
    <cfRule type="expression" dxfId="334" priority="189" stopIfTrue="1">
      <formula>$K330&lt;&gt;""</formula>
    </cfRule>
    <cfRule type="expression" dxfId="333" priority="190" stopIfTrue="1">
      <formula>AND($I330="",#REF!&lt;&gt;"")</formula>
    </cfRule>
  </conditionalFormatting>
  <conditionalFormatting sqref="L330:L331">
    <cfRule type="expression" dxfId="332" priority="185" stopIfTrue="1">
      <formula>#REF!=""</formula>
    </cfRule>
    <cfRule type="expression" dxfId="331" priority="186" stopIfTrue="1">
      <formula>$K330&lt;&gt;""</formula>
    </cfRule>
    <cfRule type="expression" dxfId="330" priority="187" stopIfTrue="1">
      <formula>AND($I330="",#REF!&lt;&gt;"")</formula>
    </cfRule>
  </conditionalFormatting>
  <conditionalFormatting sqref="L332">
    <cfRule type="expression" dxfId="329" priority="182" stopIfTrue="1">
      <formula>#REF!=""</formula>
    </cfRule>
    <cfRule type="expression" dxfId="328" priority="183" stopIfTrue="1">
      <formula>$K332&lt;&gt;""</formula>
    </cfRule>
    <cfRule type="expression" dxfId="327" priority="184" stopIfTrue="1">
      <formula>AND($I332="",#REF!&lt;&gt;"")</formula>
    </cfRule>
  </conditionalFormatting>
  <conditionalFormatting sqref="A338">
    <cfRule type="expression" dxfId="326" priority="131" stopIfTrue="1">
      <formula>$D338=""</formula>
    </cfRule>
    <cfRule type="expression" dxfId="325" priority="132" stopIfTrue="1">
      <formula>#REF!&lt;&gt;""</formula>
    </cfRule>
    <cfRule type="expression" dxfId="324" priority="133" stopIfTrue="1">
      <formula>AND(#REF!="",$D338&lt;&gt;"")</formula>
    </cfRule>
  </conditionalFormatting>
  <conditionalFormatting sqref="B336:H338 A342:K342 A340:H341 A336:K336 I337:K341">
    <cfRule type="expression" dxfId="323" priority="173" stopIfTrue="1">
      <formula>#REF!=""</formula>
    </cfRule>
    <cfRule type="expression" dxfId="322" priority="174" stopIfTrue="1">
      <formula>$K336&lt;&gt;""</formula>
    </cfRule>
    <cfRule type="expression" dxfId="321" priority="175" stopIfTrue="1">
      <formula>AND($I336="",#REF!&lt;&gt;"")</formula>
    </cfRule>
  </conditionalFormatting>
  <conditionalFormatting sqref="B342:K342 B340:H341 B337:H338 B336:K336 I337:K341">
    <cfRule type="expression" dxfId="320" priority="170" stopIfTrue="1">
      <formula>#REF!=""</formula>
    </cfRule>
    <cfRule type="expression" dxfId="319" priority="171" stopIfTrue="1">
      <formula>$K336&lt;&gt;""</formula>
    </cfRule>
    <cfRule type="expression" dxfId="318" priority="172" stopIfTrue="1">
      <formula>AND($I336="",#REF!&lt;&gt;"")</formula>
    </cfRule>
  </conditionalFormatting>
  <conditionalFormatting sqref="A340">
    <cfRule type="expression" dxfId="317" priority="167" stopIfTrue="1">
      <formula>$D340=""</formula>
    </cfRule>
    <cfRule type="expression" dxfId="316" priority="168" stopIfTrue="1">
      <formula>#REF!&lt;&gt;""</formula>
    </cfRule>
    <cfRule type="expression" dxfId="315" priority="169" stopIfTrue="1">
      <formula>AND(#REF!="",$D340&lt;&gt;"")</formula>
    </cfRule>
  </conditionalFormatting>
  <conditionalFormatting sqref="A340">
    <cfRule type="expression" dxfId="314" priority="164" stopIfTrue="1">
      <formula>$D340=""</formula>
    </cfRule>
    <cfRule type="expression" dxfId="313" priority="165" stopIfTrue="1">
      <formula>#REF!&lt;&gt;""</formula>
    </cfRule>
    <cfRule type="expression" dxfId="312" priority="166" stopIfTrue="1">
      <formula>AND(#REF!="",$D340&lt;&gt;"")</formula>
    </cfRule>
  </conditionalFormatting>
  <conditionalFormatting sqref="A340">
    <cfRule type="expression" dxfId="311" priority="161" stopIfTrue="1">
      <formula>#REF!=""</formula>
    </cfRule>
    <cfRule type="expression" dxfId="310" priority="162" stopIfTrue="1">
      <formula>$K340&lt;&gt;""</formula>
    </cfRule>
    <cfRule type="expression" dxfId="309" priority="163" stopIfTrue="1">
      <formula>AND($I340="",#REF!&lt;&gt;"")</formula>
    </cfRule>
  </conditionalFormatting>
  <conditionalFormatting sqref="A336">
    <cfRule type="expression" dxfId="308" priority="158" stopIfTrue="1">
      <formula>#REF!=""</formula>
    </cfRule>
    <cfRule type="expression" dxfId="307" priority="159" stopIfTrue="1">
      <formula>$K336&lt;&gt;""</formula>
    </cfRule>
    <cfRule type="expression" dxfId="306" priority="160" stopIfTrue="1">
      <formula>AND($I336="",#REF!&lt;&gt;"")</formula>
    </cfRule>
  </conditionalFormatting>
  <conditionalFormatting sqref="A336">
    <cfRule type="expression" dxfId="305" priority="155" stopIfTrue="1">
      <formula>#REF!=""</formula>
    </cfRule>
    <cfRule type="expression" dxfId="304" priority="156" stopIfTrue="1">
      <formula>$K336&lt;&gt;""</formula>
    </cfRule>
    <cfRule type="expression" dxfId="303" priority="157" stopIfTrue="1">
      <formula>AND($I336="",#REF!&lt;&gt;"")</formula>
    </cfRule>
  </conditionalFormatting>
  <conditionalFormatting sqref="B339:H339">
    <cfRule type="expression" dxfId="302" priority="152" stopIfTrue="1">
      <formula>#REF!=""</formula>
    </cfRule>
    <cfRule type="expression" dxfId="301" priority="153" stopIfTrue="1">
      <formula>$K339&lt;&gt;""</formula>
    </cfRule>
    <cfRule type="expression" dxfId="300" priority="154" stopIfTrue="1">
      <formula>AND($I339="",#REF!&lt;&gt;"")</formula>
    </cfRule>
  </conditionalFormatting>
  <conditionalFormatting sqref="B339:H339">
    <cfRule type="expression" dxfId="299" priority="149" stopIfTrue="1">
      <formula>#REF!=""</formula>
    </cfRule>
    <cfRule type="expression" dxfId="298" priority="150" stopIfTrue="1">
      <formula>$K339&lt;&gt;""</formula>
    </cfRule>
    <cfRule type="expression" dxfId="297" priority="151" stopIfTrue="1">
      <formula>AND($I339="",#REF!&lt;&gt;"")</formula>
    </cfRule>
  </conditionalFormatting>
  <conditionalFormatting sqref="A338">
    <cfRule type="expression" dxfId="296" priority="146" stopIfTrue="1">
      <formula>#REF!=""</formula>
    </cfRule>
    <cfRule type="expression" dxfId="295" priority="147" stopIfTrue="1">
      <formula>$K338&lt;&gt;""</formula>
    </cfRule>
    <cfRule type="expression" dxfId="294" priority="148" stopIfTrue="1">
      <formula>AND($I338="",#REF!&lt;&gt;"")</formula>
    </cfRule>
  </conditionalFormatting>
  <conditionalFormatting sqref="A338">
    <cfRule type="expression" dxfId="293" priority="143" stopIfTrue="1">
      <formula>#REF!=""</formula>
    </cfRule>
    <cfRule type="expression" dxfId="292" priority="144" stopIfTrue="1">
      <formula>$K338&lt;&gt;""</formula>
    </cfRule>
    <cfRule type="expression" dxfId="291" priority="145" stopIfTrue="1">
      <formula>AND($I338="",#REF!&lt;&gt;"")</formula>
    </cfRule>
  </conditionalFormatting>
  <conditionalFormatting sqref="A338">
    <cfRule type="expression" dxfId="290" priority="140" stopIfTrue="1">
      <formula>#REF!=""</formula>
    </cfRule>
    <cfRule type="expression" dxfId="289" priority="141" stopIfTrue="1">
      <formula>$K338&lt;&gt;""</formula>
    </cfRule>
    <cfRule type="expression" dxfId="288" priority="142" stopIfTrue="1">
      <formula>AND($I338="",#REF!&lt;&gt;"")</formula>
    </cfRule>
  </conditionalFormatting>
  <conditionalFormatting sqref="A339">
    <cfRule type="expression" dxfId="287" priority="137" stopIfTrue="1">
      <formula>#REF!=""</formula>
    </cfRule>
    <cfRule type="expression" dxfId="286" priority="138" stopIfTrue="1">
      <formula>$K339&lt;&gt;""</formula>
    </cfRule>
    <cfRule type="expression" dxfId="285" priority="139" stopIfTrue="1">
      <formula>AND($I339="",#REF!&lt;&gt;"")</formula>
    </cfRule>
  </conditionalFormatting>
  <conditionalFormatting sqref="A300:A301 B300:K302">
    <cfRule type="expression" dxfId="284" priority="104" stopIfTrue="1">
      <formula>#REF!=""</formula>
    </cfRule>
    <cfRule type="expression" dxfId="283" priority="105" stopIfTrue="1">
      <formula>$K300&lt;&gt;""</formula>
    </cfRule>
    <cfRule type="expression" dxfId="282" priority="106" stopIfTrue="1">
      <formula>AND($I300="",#REF!&lt;&gt;"")</formula>
    </cfRule>
  </conditionalFormatting>
  <conditionalFormatting sqref="A152">
    <cfRule type="expression" dxfId="281" priority="7" stopIfTrue="1">
      <formula>#REF!=""</formula>
    </cfRule>
    <cfRule type="expression" dxfId="280" priority="8" stopIfTrue="1">
      <formula>#REF!&lt;&gt;""</formula>
    </cfRule>
    <cfRule type="expression" dxfId="279" priority="9" stopIfTrue="1">
      <formula>AND($I152="",#REF!&lt;&gt;"")</formula>
    </cfRule>
  </conditionalFormatting>
  <conditionalFormatting sqref="A150:A152">
    <cfRule type="expression" dxfId="278" priority="98" stopIfTrue="1">
      <formula>#REF!=""</formula>
    </cfRule>
    <cfRule type="expression" dxfId="277" priority="99" stopIfTrue="1">
      <formula>#REF!&lt;&gt;""</formula>
    </cfRule>
    <cfRule type="expression" dxfId="276" priority="100" stopIfTrue="1">
      <formula>AND($I150="",#REF!&lt;&gt;"")</formula>
    </cfRule>
  </conditionalFormatting>
  <conditionalFormatting sqref="A150:A152">
    <cfRule type="expression" dxfId="275" priority="101" stopIfTrue="1">
      <formula>$H150=""</formula>
    </cfRule>
    <cfRule type="expression" dxfId="274" priority="102" stopIfTrue="1">
      <formula>$K150&lt;&gt;""</formula>
    </cfRule>
    <cfRule type="expression" dxfId="273" priority="103" stopIfTrue="1">
      <formula>AND($I150="",$H150&lt;&gt;"")</formula>
    </cfRule>
  </conditionalFormatting>
  <conditionalFormatting sqref="A150:A152">
    <cfRule type="expression" dxfId="272" priority="95" stopIfTrue="1">
      <formula>#REF!=""</formula>
    </cfRule>
    <cfRule type="expression" dxfId="271" priority="96" stopIfTrue="1">
      <formula>$K150&lt;&gt;""</formula>
    </cfRule>
    <cfRule type="expression" dxfId="270" priority="97" stopIfTrue="1">
      <formula>AND($I150="",#REF!&lt;&gt;"")</formula>
    </cfRule>
  </conditionalFormatting>
  <conditionalFormatting sqref="A150:A152">
    <cfRule type="expression" dxfId="269" priority="94" stopIfTrue="1">
      <formula>#REF!&lt;&gt;""</formula>
    </cfRule>
  </conditionalFormatting>
  <conditionalFormatting sqref="A152">
    <cfRule type="expression" dxfId="268" priority="91" stopIfTrue="1">
      <formula>#REF!=""</formula>
    </cfRule>
    <cfRule type="expression" dxfId="267" priority="92" stopIfTrue="1">
      <formula>#REF!&lt;&gt;""</formula>
    </cfRule>
    <cfRule type="expression" dxfId="266" priority="93" stopIfTrue="1">
      <formula>AND($I152="",#REF!&lt;&gt;"")</formula>
    </cfRule>
  </conditionalFormatting>
  <conditionalFormatting sqref="A151">
    <cfRule type="expression" dxfId="265" priority="88" stopIfTrue="1">
      <formula>$D151=""</formula>
    </cfRule>
    <cfRule type="expression" dxfId="264" priority="89" stopIfTrue="1">
      <formula>$G151&lt;&gt;""</formula>
    </cfRule>
    <cfRule type="expression" dxfId="263" priority="90" stopIfTrue="1">
      <formula>AND(#REF!="",$D151&lt;&gt;"")</formula>
    </cfRule>
  </conditionalFormatting>
  <conditionalFormatting sqref="A151">
    <cfRule type="expression" dxfId="262" priority="85" stopIfTrue="1">
      <formula>#REF!=""</formula>
    </cfRule>
    <cfRule type="expression" dxfId="261" priority="86" stopIfTrue="1">
      <formula>#REF!&lt;&gt;""</formula>
    </cfRule>
    <cfRule type="expression" dxfId="260" priority="87" stopIfTrue="1">
      <formula>AND($F151="",#REF!&lt;&gt;"")</formula>
    </cfRule>
  </conditionalFormatting>
  <conditionalFormatting sqref="A151">
    <cfRule type="expression" dxfId="259" priority="82" stopIfTrue="1">
      <formula>$D151=""</formula>
    </cfRule>
    <cfRule type="expression" dxfId="258" priority="83" stopIfTrue="1">
      <formula>#REF!&lt;&gt;""</formula>
    </cfRule>
    <cfRule type="expression" dxfId="257" priority="84" stopIfTrue="1">
      <formula>AND(#REF!="",$D151&lt;&gt;"")</formula>
    </cfRule>
  </conditionalFormatting>
  <conditionalFormatting sqref="A151">
    <cfRule type="expression" dxfId="256" priority="79" stopIfTrue="1">
      <formula>#REF!=""</formula>
    </cfRule>
    <cfRule type="expression" dxfId="255" priority="80" stopIfTrue="1">
      <formula>#REF!&lt;&gt;""</formula>
    </cfRule>
    <cfRule type="expression" dxfId="254" priority="81" stopIfTrue="1">
      <formula>AND($I151="",#REF!&lt;&gt;"")</formula>
    </cfRule>
  </conditionalFormatting>
  <conditionalFormatting sqref="A151">
    <cfRule type="expression" dxfId="253" priority="76" stopIfTrue="1">
      <formula>$D151=""</formula>
    </cfRule>
    <cfRule type="expression" dxfId="252" priority="77" stopIfTrue="1">
      <formula>#REF!&lt;&gt;""</formula>
    </cfRule>
    <cfRule type="expression" dxfId="251" priority="78" stopIfTrue="1">
      <formula>AND(#REF!="",$D151&lt;&gt;"")</formula>
    </cfRule>
  </conditionalFormatting>
  <conditionalFormatting sqref="A151">
    <cfRule type="expression" dxfId="250" priority="73" stopIfTrue="1">
      <formula>#REF!=""</formula>
    </cfRule>
    <cfRule type="expression" dxfId="249" priority="74" stopIfTrue="1">
      <formula>$K151&lt;&gt;""</formula>
    </cfRule>
    <cfRule type="expression" dxfId="248" priority="75" stopIfTrue="1">
      <formula>AND($I151="",#REF!&lt;&gt;"")</formula>
    </cfRule>
  </conditionalFormatting>
  <conditionalFormatting sqref="A152">
    <cfRule type="expression" dxfId="247" priority="70" stopIfTrue="1">
      <formula>#REF!=""</formula>
    </cfRule>
    <cfRule type="expression" dxfId="246" priority="71" stopIfTrue="1">
      <formula>$K152&lt;&gt;""</formula>
    </cfRule>
    <cfRule type="expression" dxfId="245" priority="72" stopIfTrue="1">
      <formula>AND($I152="",#REF!&lt;&gt;"")</formula>
    </cfRule>
  </conditionalFormatting>
  <conditionalFormatting sqref="A152">
    <cfRule type="expression" dxfId="244" priority="67" stopIfTrue="1">
      <formula>#REF!=""</formula>
    </cfRule>
    <cfRule type="expression" dxfId="243" priority="68" stopIfTrue="1">
      <formula>#REF!&lt;&gt;""</formula>
    </cfRule>
    <cfRule type="expression" dxfId="242" priority="69" stopIfTrue="1">
      <formula>AND($I152="",#REF!&lt;&gt;"")</formula>
    </cfRule>
  </conditionalFormatting>
  <conditionalFormatting sqref="A152">
    <cfRule type="expression" dxfId="241" priority="64" stopIfTrue="1">
      <formula>#REF!=""</formula>
    </cfRule>
    <cfRule type="expression" dxfId="240" priority="65" stopIfTrue="1">
      <formula>#REF!&lt;&gt;""</formula>
    </cfRule>
    <cfRule type="expression" dxfId="239" priority="66" stopIfTrue="1">
      <formula>AND($I152="",#REF!&lt;&gt;"")</formula>
    </cfRule>
  </conditionalFormatting>
  <conditionalFormatting sqref="A152">
    <cfRule type="expression" dxfId="238" priority="61" stopIfTrue="1">
      <formula>#REF!=""</formula>
    </cfRule>
    <cfRule type="expression" dxfId="237" priority="62" stopIfTrue="1">
      <formula>#REF!&lt;&gt;""</formula>
    </cfRule>
    <cfRule type="expression" dxfId="236" priority="63" stopIfTrue="1">
      <formula>AND($I152="",#REF!&lt;&gt;"")</formula>
    </cfRule>
  </conditionalFormatting>
  <conditionalFormatting sqref="A150">
    <cfRule type="expression" dxfId="235" priority="58" stopIfTrue="1">
      <formula>#REF!=""</formula>
    </cfRule>
    <cfRule type="expression" dxfId="234" priority="59" stopIfTrue="1">
      <formula>$K150&lt;&gt;""</formula>
    </cfRule>
    <cfRule type="expression" dxfId="233" priority="60" stopIfTrue="1">
      <formula>AND($I150="",#REF!&lt;&gt;"")</formula>
    </cfRule>
  </conditionalFormatting>
  <conditionalFormatting sqref="A150">
    <cfRule type="expression" dxfId="232" priority="55" stopIfTrue="1">
      <formula>$D150=""</formula>
    </cfRule>
    <cfRule type="expression" dxfId="231" priority="56" stopIfTrue="1">
      <formula>$G150&lt;&gt;""</formula>
    </cfRule>
    <cfRule type="expression" dxfId="230" priority="57" stopIfTrue="1">
      <formula>AND(#REF!="",$D150&lt;&gt;"")</formula>
    </cfRule>
  </conditionalFormatting>
  <conditionalFormatting sqref="A150">
    <cfRule type="expression" dxfId="229" priority="52" stopIfTrue="1">
      <formula>#REF!=""</formula>
    </cfRule>
    <cfRule type="expression" dxfId="228" priority="53" stopIfTrue="1">
      <formula>#REF!&lt;&gt;""</formula>
    </cfRule>
    <cfRule type="expression" dxfId="227" priority="54" stopIfTrue="1">
      <formula>AND($F150="",#REF!&lt;&gt;"")</formula>
    </cfRule>
  </conditionalFormatting>
  <conditionalFormatting sqref="A150">
    <cfRule type="expression" dxfId="226" priority="49" stopIfTrue="1">
      <formula>$D150=""</formula>
    </cfRule>
    <cfRule type="expression" dxfId="225" priority="50" stopIfTrue="1">
      <formula>#REF!&lt;&gt;""</formula>
    </cfRule>
    <cfRule type="expression" dxfId="224" priority="51" stopIfTrue="1">
      <formula>AND(#REF!="",$D150&lt;&gt;"")</formula>
    </cfRule>
  </conditionalFormatting>
  <conditionalFormatting sqref="A150">
    <cfRule type="expression" dxfId="223" priority="46" stopIfTrue="1">
      <formula>#REF!=""</formula>
    </cfRule>
    <cfRule type="expression" dxfId="222" priority="47" stopIfTrue="1">
      <formula>#REF!&lt;&gt;""</formula>
    </cfRule>
    <cfRule type="expression" dxfId="221" priority="48" stopIfTrue="1">
      <formula>AND($I150="",#REF!&lt;&gt;"")</formula>
    </cfRule>
  </conditionalFormatting>
  <conditionalFormatting sqref="A150">
    <cfRule type="expression" dxfId="220" priority="43" stopIfTrue="1">
      <formula>$D150=""</formula>
    </cfRule>
    <cfRule type="expression" dxfId="219" priority="44" stopIfTrue="1">
      <formula>#REF!&lt;&gt;""</formula>
    </cfRule>
    <cfRule type="expression" dxfId="218" priority="45" stopIfTrue="1">
      <formula>AND(#REF!="",$D150&lt;&gt;"")</formula>
    </cfRule>
  </conditionalFormatting>
  <conditionalFormatting sqref="A151:A152">
    <cfRule type="expression" dxfId="217" priority="40" stopIfTrue="1">
      <formula>#REF!=""</formula>
    </cfRule>
    <cfRule type="expression" dxfId="216" priority="41" stopIfTrue="1">
      <formula>$K151&lt;&gt;""</formula>
    </cfRule>
    <cfRule type="expression" dxfId="215" priority="42" stopIfTrue="1">
      <formula>AND($I151="",#REF!&lt;&gt;"")</formula>
    </cfRule>
  </conditionalFormatting>
  <conditionalFormatting sqref="A152">
    <cfRule type="expression" dxfId="214" priority="37" stopIfTrue="1">
      <formula>#REF!=""</formula>
    </cfRule>
    <cfRule type="expression" dxfId="213" priority="38" stopIfTrue="1">
      <formula>#REF!&lt;&gt;""</formula>
    </cfRule>
    <cfRule type="expression" dxfId="212" priority="39" stopIfTrue="1">
      <formula>AND($I152="",#REF!&lt;&gt;"")</formula>
    </cfRule>
  </conditionalFormatting>
  <conditionalFormatting sqref="A151">
    <cfRule type="expression" dxfId="211" priority="34" stopIfTrue="1">
      <formula>$D151=""</formula>
    </cfRule>
    <cfRule type="expression" dxfId="210" priority="35" stopIfTrue="1">
      <formula>$G151&lt;&gt;""</formula>
    </cfRule>
    <cfRule type="expression" dxfId="209" priority="36" stopIfTrue="1">
      <formula>AND(#REF!="",$D151&lt;&gt;"")</formula>
    </cfRule>
  </conditionalFormatting>
  <conditionalFormatting sqref="A151">
    <cfRule type="expression" dxfId="208" priority="31" stopIfTrue="1">
      <formula>#REF!=""</formula>
    </cfRule>
    <cfRule type="expression" dxfId="207" priority="32" stopIfTrue="1">
      <formula>#REF!&lt;&gt;""</formula>
    </cfRule>
    <cfRule type="expression" dxfId="206" priority="33" stopIfTrue="1">
      <formula>AND($F151="",#REF!&lt;&gt;"")</formula>
    </cfRule>
  </conditionalFormatting>
  <conditionalFormatting sqref="A151">
    <cfRule type="expression" dxfId="205" priority="28" stopIfTrue="1">
      <formula>$D151=""</formula>
    </cfRule>
    <cfRule type="expression" dxfId="204" priority="29" stopIfTrue="1">
      <formula>#REF!&lt;&gt;""</formula>
    </cfRule>
    <cfRule type="expression" dxfId="203" priority="30" stopIfTrue="1">
      <formula>AND(#REF!="",$D151&lt;&gt;"")</formula>
    </cfRule>
  </conditionalFormatting>
  <conditionalFormatting sqref="A151">
    <cfRule type="expression" dxfId="202" priority="25" stopIfTrue="1">
      <formula>#REF!=""</formula>
    </cfRule>
    <cfRule type="expression" dxfId="201" priority="26" stopIfTrue="1">
      <formula>#REF!&lt;&gt;""</formula>
    </cfRule>
    <cfRule type="expression" dxfId="200" priority="27" stopIfTrue="1">
      <formula>AND($I151="",#REF!&lt;&gt;"")</formula>
    </cfRule>
  </conditionalFormatting>
  <conditionalFormatting sqref="A151">
    <cfRule type="expression" dxfId="199" priority="22" stopIfTrue="1">
      <formula>$D151=""</formula>
    </cfRule>
    <cfRule type="expression" dxfId="198" priority="23" stopIfTrue="1">
      <formula>#REF!&lt;&gt;""</formula>
    </cfRule>
    <cfRule type="expression" dxfId="197" priority="24" stopIfTrue="1">
      <formula>AND(#REF!="",$D151&lt;&gt;"")</formula>
    </cfRule>
  </conditionalFormatting>
  <conditionalFormatting sqref="A151">
    <cfRule type="expression" dxfId="196" priority="19" stopIfTrue="1">
      <formula>#REF!=""</formula>
    </cfRule>
    <cfRule type="expression" dxfId="195" priority="20" stopIfTrue="1">
      <formula>$K151&lt;&gt;""</formula>
    </cfRule>
    <cfRule type="expression" dxfId="194" priority="21" stopIfTrue="1">
      <formula>AND($I151="",#REF!&lt;&gt;"")</formula>
    </cfRule>
  </conditionalFormatting>
  <conditionalFormatting sqref="A152">
    <cfRule type="expression" dxfId="193" priority="16" stopIfTrue="1">
      <formula>#REF!=""</formula>
    </cfRule>
    <cfRule type="expression" dxfId="192" priority="17" stopIfTrue="1">
      <formula>$K152&lt;&gt;""</formula>
    </cfRule>
    <cfRule type="expression" dxfId="191" priority="18" stopIfTrue="1">
      <formula>AND($I152="",#REF!&lt;&gt;"")</formula>
    </cfRule>
  </conditionalFormatting>
  <conditionalFormatting sqref="A152">
    <cfRule type="expression" dxfId="190" priority="13" stopIfTrue="1">
      <formula>#REF!=""</formula>
    </cfRule>
    <cfRule type="expression" dxfId="189" priority="14" stopIfTrue="1">
      <formula>#REF!&lt;&gt;""</formula>
    </cfRule>
    <cfRule type="expression" dxfId="188" priority="15" stopIfTrue="1">
      <formula>AND($I152="",#REF!&lt;&gt;"")</formula>
    </cfRule>
  </conditionalFormatting>
  <conditionalFormatting sqref="A152">
    <cfRule type="expression" dxfId="187" priority="10" stopIfTrue="1">
      <formula>#REF!=""</formula>
    </cfRule>
    <cfRule type="expression" dxfId="186" priority="11" stopIfTrue="1">
      <formula>#REF!&lt;&gt;""</formula>
    </cfRule>
    <cfRule type="expression" dxfId="185" priority="12" stopIfTrue="1">
      <formula>AND($I152="",#REF!&lt;&gt;"")</formula>
    </cfRule>
  </conditionalFormatting>
  <pageMargins left="0.43307086614173229" right="0.23622047244094491" top="0.70866141732283472" bottom="1.2204724409448819" header="0.31496062992125984" footer="0.31496062992125984"/>
  <pageSetup paperSize="9" scale="76" orientation="portrait" r:id="rId1"/>
  <headerFooter>
    <oddHeader>&amp;C&amp;P</oddHeader>
  </headerFooter>
  <rowBreaks count="3" manualBreakCount="3">
    <brk id="61" max="10" man="1"/>
    <brk id="105" max="10" man="1"/>
    <brk id="127"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62"/>
  <sheetViews>
    <sheetView tabSelected="1" view="pageBreakPreview" zoomScaleSheetLayoutView="100" workbookViewId="0">
      <selection activeCell="H400" sqref="H400"/>
    </sheetView>
  </sheetViews>
  <sheetFormatPr defaultRowHeight="15.75" x14ac:dyDescent="0.2"/>
  <cols>
    <col min="1" max="1" width="37.5" customWidth="1"/>
    <col min="2" max="2" width="5" customWidth="1"/>
    <col min="3" max="4" width="4.1640625" customWidth="1"/>
    <col min="5" max="5" width="7" customWidth="1"/>
    <col min="6" max="7" width="4.1640625" customWidth="1"/>
    <col min="8" max="8" width="4.5" customWidth="1"/>
    <col min="9" max="9" width="5.5" customWidth="1"/>
    <col min="10" max="12" width="14" customWidth="1"/>
    <col min="13" max="13" width="72.5" style="180" customWidth="1"/>
    <col min="14" max="14" width="15" customWidth="1"/>
    <col min="15" max="15" width="6" customWidth="1"/>
    <col min="16" max="16" width="13.33203125" customWidth="1"/>
    <col min="17" max="17" width="4.83203125" customWidth="1"/>
    <col min="18" max="18" width="12" customWidth="1"/>
  </cols>
  <sheetData>
    <row r="1" spans="1:24" ht="91.5" customHeight="1" x14ac:dyDescent="0.2">
      <c r="A1" s="1" t="s">
        <v>0</v>
      </c>
      <c r="B1" s="2" t="s">
        <v>0</v>
      </c>
      <c r="C1" s="2" t="s">
        <v>0</v>
      </c>
      <c r="D1" s="2" t="s">
        <v>0</v>
      </c>
      <c r="E1" s="2" t="s">
        <v>0</v>
      </c>
      <c r="F1" s="2" t="s">
        <v>0</v>
      </c>
      <c r="G1" s="2" t="s">
        <v>0</v>
      </c>
      <c r="H1" s="2" t="s">
        <v>0</v>
      </c>
      <c r="I1" s="261" t="s">
        <v>519</v>
      </c>
      <c r="J1" s="275"/>
      <c r="K1" s="275"/>
      <c r="L1" s="275"/>
      <c r="M1" s="174"/>
    </row>
    <row r="2" spans="1:24" ht="112.5" customHeight="1" x14ac:dyDescent="0.2">
      <c r="A2" s="265" t="s">
        <v>520</v>
      </c>
      <c r="B2" s="265"/>
      <c r="C2" s="265"/>
      <c r="D2" s="265"/>
      <c r="E2" s="265"/>
      <c r="F2" s="265"/>
      <c r="G2" s="265"/>
      <c r="H2" s="265"/>
      <c r="I2" s="265"/>
      <c r="J2" s="265"/>
      <c r="K2" s="265"/>
      <c r="L2" s="265"/>
      <c r="M2" s="182"/>
    </row>
    <row r="3" spans="1:24" ht="15" customHeight="1" x14ac:dyDescent="0.2">
      <c r="A3" s="3" t="s">
        <v>0</v>
      </c>
      <c r="B3" s="3" t="s">
        <v>0</v>
      </c>
      <c r="C3" s="3" t="s">
        <v>0</v>
      </c>
      <c r="D3" s="3" t="s">
        <v>0</v>
      </c>
      <c r="E3" s="3" t="s">
        <v>0</v>
      </c>
      <c r="F3" s="3" t="s">
        <v>0</v>
      </c>
      <c r="G3" s="3" t="s">
        <v>0</v>
      </c>
      <c r="H3" s="3" t="s">
        <v>0</v>
      </c>
      <c r="I3" s="276" t="s">
        <v>1</v>
      </c>
      <c r="J3" s="276"/>
      <c r="K3" s="276"/>
      <c r="L3" s="276"/>
      <c r="M3" s="182"/>
    </row>
    <row r="4" spans="1:24" ht="19.5" customHeight="1" x14ac:dyDescent="0.2">
      <c r="A4" s="282" t="s">
        <v>2</v>
      </c>
      <c r="B4" s="282" t="s">
        <v>5</v>
      </c>
      <c r="C4" s="282"/>
      <c r="D4" s="282"/>
      <c r="E4" s="282"/>
      <c r="F4" s="282" t="s">
        <v>22</v>
      </c>
      <c r="G4" s="282" t="s">
        <v>3</v>
      </c>
      <c r="H4" s="282" t="s">
        <v>4</v>
      </c>
      <c r="I4" s="282" t="s">
        <v>21</v>
      </c>
      <c r="J4" s="282" t="s">
        <v>7</v>
      </c>
      <c r="K4" s="282"/>
      <c r="L4" s="282"/>
      <c r="M4" s="183"/>
    </row>
    <row r="5" spans="1:24" ht="14.85" customHeight="1" x14ac:dyDescent="0.2">
      <c r="A5" s="282" t="s">
        <v>0</v>
      </c>
      <c r="B5" s="282" t="s">
        <v>0</v>
      </c>
      <c r="C5" s="282"/>
      <c r="D5" s="282"/>
      <c r="E5" s="282"/>
      <c r="F5" s="282" t="s">
        <v>0</v>
      </c>
      <c r="G5" s="282" t="s">
        <v>0</v>
      </c>
      <c r="H5" s="282" t="s">
        <v>0</v>
      </c>
      <c r="I5" s="282" t="s">
        <v>0</v>
      </c>
      <c r="J5" s="246" t="s">
        <v>420</v>
      </c>
      <c r="K5" s="246" t="s">
        <v>496</v>
      </c>
      <c r="L5" s="246" t="s">
        <v>512</v>
      </c>
      <c r="M5" s="183"/>
    </row>
    <row r="6" spans="1:24" ht="13.7" customHeight="1" x14ac:dyDescent="0.2">
      <c r="A6" s="9" t="s">
        <v>8</v>
      </c>
      <c r="B6" s="9" t="s">
        <v>9</v>
      </c>
      <c r="C6" s="9" t="s">
        <v>10</v>
      </c>
      <c r="D6" s="9" t="s">
        <v>11</v>
      </c>
      <c r="E6" s="9" t="s">
        <v>12</v>
      </c>
      <c r="F6" s="9" t="s">
        <v>13</v>
      </c>
      <c r="G6" s="9" t="s">
        <v>14</v>
      </c>
      <c r="H6" s="9" t="s">
        <v>15</v>
      </c>
      <c r="I6" s="9" t="s">
        <v>16</v>
      </c>
      <c r="J6" s="9" t="s">
        <v>17</v>
      </c>
      <c r="K6" s="9" t="s">
        <v>18</v>
      </c>
      <c r="L6" s="9" t="s">
        <v>20</v>
      </c>
      <c r="M6" s="183"/>
    </row>
    <row r="7" spans="1:24" ht="13.7" customHeight="1" x14ac:dyDescent="0.2">
      <c r="A7" s="5" t="s">
        <v>19</v>
      </c>
      <c r="B7" s="6" t="s">
        <v>0</v>
      </c>
      <c r="C7" s="6" t="s">
        <v>0</v>
      </c>
      <c r="D7" s="6" t="s">
        <v>0</v>
      </c>
      <c r="E7" s="6" t="s">
        <v>0</v>
      </c>
      <c r="F7" s="6" t="s">
        <v>0</v>
      </c>
      <c r="G7" s="6" t="s">
        <v>0</v>
      </c>
      <c r="H7" s="6" t="s">
        <v>0</v>
      </c>
      <c r="I7" s="6" t="s">
        <v>0</v>
      </c>
      <c r="J7" s="113">
        <f>J8+J119+J198+J215+J256+J264+J316+J352+J307</f>
        <v>274559.29999999993</v>
      </c>
      <c r="K7" s="113">
        <f>K8+K119+K198+K215+K256+K264+K316+K352+K307</f>
        <v>249663.39999999997</v>
      </c>
      <c r="L7" s="113">
        <f t="shared" ref="L7" si="0">L8+L119+L198+L215+L256+L264+L316+L352+L307</f>
        <v>265654.7</v>
      </c>
      <c r="M7" s="184"/>
      <c r="N7" s="162">
        <f>J8+J119+J198+J215+J256+J264+J316+J307</f>
        <v>255067.29999999996</v>
      </c>
      <c r="O7" s="162">
        <f>N7*100/J7</f>
        <v>92.900622925539224</v>
      </c>
      <c r="P7" s="162">
        <f>K8+K119+K198+K215+K256+K264+K316+K307</f>
        <v>227134.79999999996</v>
      </c>
      <c r="Q7" s="162">
        <f>P7*100/K7</f>
        <v>90.976410639284737</v>
      </c>
      <c r="R7" s="162">
        <f>L8+L119+L198+L215+L256+L264+L316+L307</f>
        <v>241407.5</v>
      </c>
      <c r="S7" s="162">
        <f>R7*100/L7</f>
        <v>90.872662896609768</v>
      </c>
      <c r="T7" s="162"/>
      <c r="U7" s="162"/>
      <c r="V7" s="162"/>
      <c r="W7" s="162"/>
      <c r="X7" s="162"/>
    </row>
    <row r="8" spans="1:24" ht="63.75" x14ac:dyDescent="0.2">
      <c r="A8" s="105" t="s">
        <v>428</v>
      </c>
      <c r="B8" s="120" t="s">
        <v>122</v>
      </c>
      <c r="C8" s="120" t="s">
        <v>162</v>
      </c>
      <c r="D8" s="120"/>
      <c r="E8" s="120"/>
      <c r="F8" s="120"/>
      <c r="G8" s="120"/>
      <c r="H8" s="120"/>
      <c r="I8" s="6"/>
      <c r="J8" s="113">
        <f>J9+J84+J92</f>
        <v>60021.799999999996</v>
      </c>
      <c r="K8" s="113">
        <f>K9+K84+K92</f>
        <v>40327.4</v>
      </c>
      <c r="L8" s="113">
        <f>L9+L84+L92</f>
        <v>41028.699999999997</v>
      </c>
      <c r="M8" s="184"/>
      <c r="N8" s="112">
        <f>J8+J119+J198+J215+J256+J264+J307+J316</f>
        <v>255067.29999999996</v>
      </c>
      <c r="O8" s="112"/>
      <c r="P8" s="112">
        <f>K8+K119+K198+K215+K256+K264+K307+K316</f>
        <v>227134.79999999996</v>
      </c>
      <c r="Q8" s="112">
        <f t="shared" ref="Q8:S8" si="1">M8+M119+M198+M215+M256+M264+M307+M316</f>
        <v>0</v>
      </c>
      <c r="R8" s="112">
        <f>L8+L119+L198+L215+L256+L264+L307+L316</f>
        <v>241407.5</v>
      </c>
      <c r="S8" s="112">
        <f t="shared" si="1"/>
        <v>0</v>
      </c>
      <c r="T8" s="112"/>
    </row>
    <row r="9" spans="1:24" ht="51" x14ac:dyDescent="0.2">
      <c r="A9" s="98" t="s">
        <v>126</v>
      </c>
      <c r="B9" s="120" t="s">
        <v>122</v>
      </c>
      <c r="C9" s="120" t="s">
        <v>8</v>
      </c>
      <c r="D9" s="120"/>
      <c r="E9" s="120"/>
      <c r="F9" s="120"/>
      <c r="G9" s="120"/>
      <c r="H9" s="120"/>
      <c r="I9" s="6"/>
      <c r="J9" s="167">
        <f>J10</f>
        <v>19632.499999999996</v>
      </c>
      <c r="K9" s="167">
        <f t="shared" ref="K9:L9" si="2">K10</f>
        <v>12371.8</v>
      </c>
      <c r="L9" s="167">
        <f t="shared" si="2"/>
        <v>12424.8</v>
      </c>
      <c r="M9" s="184"/>
    </row>
    <row r="10" spans="1:24" ht="51.75" customHeight="1" x14ac:dyDescent="0.2">
      <c r="A10" s="98" t="s">
        <v>127</v>
      </c>
      <c r="B10" s="120" t="s">
        <v>122</v>
      </c>
      <c r="C10" s="120" t="s">
        <v>8</v>
      </c>
      <c r="D10" s="120" t="s">
        <v>122</v>
      </c>
      <c r="E10" s="120"/>
      <c r="F10" s="120"/>
      <c r="G10" s="121"/>
      <c r="H10" s="121"/>
      <c r="I10" s="8"/>
      <c r="J10" s="167">
        <f>J36+J11+J18+J42+J48+J54+J60+J66+J72+J78</f>
        <v>19632.499999999996</v>
      </c>
      <c r="K10" s="167">
        <f>K36+K11+K18+K42+K48+K54+K60+K66+K72+K78</f>
        <v>12371.8</v>
      </c>
      <c r="L10" s="167">
        <f>L36+L11+L18+L42+L48+L54+L60+L66+L72+L78</f>
        <v>12424.8</v>
      </c>
      <c r="M10" s="184"/>
    </row>
    <row r="11" spans="1:24" ht="38.25" x14ac:dyDescent="0.2">
      <c r="A11" s="105" t="s">
        <v>136</v>
      </c>
      <c r="B11" s="120" t="s">
        <v>122</v>
      </c>
      <c r="C11" s="120" t="s">
        <v>8</v>
      </c>
      <c r="D11" s="120" t="s">
        <v>122</v>
      </c>
      <c r="E11" s="120" t="s">
        <v>135</v>
      </c>
      <c r="F11" s="120"/>
      <c r="G11" s="120"/>
      <c r="H11" s="120"/>
      <c r="I11" s="6"/>
      <c r="J11" s="167">
        <f>J12</f>
        <v>16384.400000000001</v>
      </c>
      <c r="K11" s="167">
        <f t="shared" ref="K11:L14" si="3">K12</f>
        <v>9239.2999999999993</v>
      </c>
      <c r="L11" s="167">
        <f t="shared" si="3"/>
        <v>9255.2000000000007</v>
      </c>
      <c r="M11" s="184"/>
    </row>
    <row r="12" spans="1:24" ht="89.25" x14ac:dyDescent="0.2">
      <c r="A12" s="98" t="s">
        <v>130</v>
      </c>
      <c r="B12" s="120" t="s">
        <v>122</v>
      </c>
      <c r="C12" s="120" t="s">
        <v>8</v>
      </c>
      <c r="D12" s="120" t="s">
        <v>122</v>
      </c>
      <c r="E12" s="120" t="s">
        <v>135</v>
      </c>
      <c r="F12" s="120" t="s">
        <v>129</v>
      </c>
      <c r="G12" s="121"/>
      <c r="H12" s="121"/>
      <c r="I12" s="8"/>
      <c r="J12" s="167">
        <f t="shared" ref="J12:J14" si="4">J13</f>
        <v>16384.400000000001</v>
      </c>
      <c r="K12" s="167">
        <f t="shared" si="3"/>
        <v>9239.2999999999993</v>
      </c>
      <c r="L12" s="167">
        <f t="shared" si="3"/>
        <v>9255.2000000000007</v>
      </c>
      <c r="M12" s="184"/>
    </row>
    <row r="13" spans="1:24" ht="38.25" x14ac:dyDescent="0.2">
      <c r="A13" s="98" t="s">
        <v>132</v>
      </c>
      <c r="B13" s="120" t="s">
        <v>122</v>
      </c>
      <c r="C13" s="120" t="s">
        <v>8</v>
      </c>
      <c r="D13" s="120" t="s">
        <v>122</v>
      </c>
      <c r="E13" s="120" t="s">
        <v>135</v>
      </c>
      <c r="F13" s="120" t="s">
        <v>131</v>
      </c>
      <c r="G13" s="121"/>
      <c r="H13" s="121"/>
      <c r="I13" s="8"/>
      <c r="J13" s="167">
        <f t="shared" si="4"/>
        <v>16384.400000000001</v>
      </c>
      <c r="K13" s="167">
        <f t="shared" si="3"/>
        <v>9239.2999999999993</v>
      </c>
      <c r="L13" s="167">
        <f t="shared" si="3"/>
        <v>9255.2000000000007</v>
      </c>
      <c r="M13" s="184"/>
    </row>
    <row r="14" spans="1:24" x14ac:dyDescent="0.2">
      <c r="A14" s="99" t="s">
        <v>121</v>
      </c>
      <c r="B14" s="120" t="s">
        <v>122</v>
      </c>
      <c r="C14" s="120" t="s">
        <v>8</v>
      </c>
      <c r="D14" s="120" t="s">
        <v>122</v>
      </c>
      <c r="E14" s="120" t="s">
        <v>135</v>
      </c>
      <c r="F14" s="120" t="s">
        <v>131</v>
      </c>
      <c r="G14" s="120" t="s">
        <v>122</v>
      </c>
      <c r="H14" s="121"/>
      <c r="I14" s="8"/>
      <c r="J14" s="167">
        <f t="shared" si="4"/>
        <v>16384.400000000001</v>
      </c>
      <c r="K14" s="167">
        <f t="shared" si="3"/>
        <v>9239.2999999999993</v>
      </c>
      <c r="L14" s="167">
        <f t="shared" si="3"/>
        <v>9255.2000000000007</v>
      </c>
      <c r="M14" s="184"/>
    </row>
    <row r="15" spans="1:24" ht="76.5" x14ac:dyDescent="0.2">
      <c r="A15" s="119" t="s">
        <v>134</v>
      </c>
      <c r="B15" s="120" t="s">
        <v>122</v>
      </c>
      <c r="C15" s="120" t="s">
        <v>8</v>
      </c>
      <c r="D15" s="120" t="s">
        <v>122</v>
      </c>
      <c r="E15" s="120" t="s">
        <v>135</v>
      </c>
      <c r="F15" s="120" t="s">
        <v>131</v>
      </c>
      <c r="G15" s="120" t="s">
        <v>122</v>
      </c>
      <c r="H15" s="120" t="s">
        <v>133</v>
      </c>
      <c r="I15" s="8"/>
      <c r="J15" s="167">
        <f>J16+J17</f>
        <v>16384.400000000001</v>
      </c>
      <c r="K15" s="167">
        <f t="shared" ref="K15:L15" si="5">K16+K17</f>
        <v>9239.2999999999993</v>
      </c>
      <c r="L15" s="167">
        <f t="shared" si="5"/>
        <v>9255.2000000000007</v>
      </c>
      <c r="M15" s="184"/>
    </row>
    <row r="16" spans="1:24" ht="51" x14ac:dyDescent="0.2">
      <c r="A16" s="105" t="s">
        <v>120</v>
      </c>
      <c r="B16" s="120" t="s">
        <v>122</v>
      </c>
      <c r="C16" s="120" t="s">
        <v>8</v>
      </c>
      <c r="D16" s="120" t="s">
        <v>122</v>
      </c>
      <c r="E16" s="120" t="s">
        <v>135</v>
      </c>
      <c r="F16" s="120" t="s">
        <v>131</v>
      </c>
      <c r="G16" s="120" t="s">
        <v>122</v>
      </c>
      <c r="H16" s="120" t="s">
        <v>133</v>
      </c>
      <c r="I16" s="6">
        <v>900</v>
      </c>
      <c r="J16" s="167">
        <f>'Приложение 3'!J23</f>
        <v>15068.9</v>
      </c>
      <c r="K16" s="167">
        <f>'Приложение 3'!K23</f>
        <v>7523.8</v>
      </c>
      <c r="L16" s="167">
        <f>'Приложение 3'!L23</f>
        <v>7539.7</v>
      </c>
      <c r="M16" s="184"/>
    </row>
    <row r="17" spans="1:13" ht="63.75" x14ac:dyDescent="0.2">
      <c r="A17" s="105" t="s">
        <v>302</v>
      </c>
      <c r="B17" s="120" t="s">
        <v>122</v>
      </c>
      <c r="C17" s="120" t="s">
        <v>8</v>
      </c>
      <c r="D17" s="120" t="s">
        <v>122</v>
      </c>
      <c r="E17" s="120" t="s">
        <v>135</v>
      </c>
      <c r="F17" s="120" t="s">
        <v>131</v>
      </c>
      <c r="G17" s="120" t="s">
        <v>122</v>
      </c>
      <c r="H17" s="120" t="s">
        <v>133</v>
      </c>
      <c r="I17" s="6">
        <v>902</v>
      </c>
      <c r="J17" s="167">
        <f>'Приложение 3'!J318</f>
        <v>1315.5</v>
      </c>
      <c r="K17" s="167">
        <f>'Приложение 3'!K318</f>
        <v>1715.5</v>
      </c>
      <c r="L17" s="167">
        <f>'Приложение 3'!L318</f>
        <v>1715.5</v>
      </c>
      <c r="M17" s="184"/>
    </row>
    <row r="18" spans="1:13" ht="25.5" x14ac:dyDescent="0.2">
      <c r="A18" s="105" t="s">
        <v>138</v>
      </c>
      <c r="B18" s="120" t="s">
        <v>122</v>
      </c>
      <c r="C18" s="120" t="s">
        <v>8</v>
      </c>
      <c r="D18" s="120" t="s">
        <v>122</v>
      </c>
      <c r="E18" s="120" t="s">
        <v>137</v>
      </c>
      <c r="F18" s="120"/>
      <c r="G18" s="120"/>
      <c r="H18" s="120"/>
      <c r="I18" s="6"/>
      <c r="J18" s="167">
        <f>J19+J25+J31</f>
        <v>813.1</v>
      </c>
      <c r="K18" s="167">
        <f>K19+K25+K31</f>
        <v>961.5</v>
      </c>
      <c r="L18" s="167">
        <f>L19+L25+L31</f>
        <v>961.5</v>
      </c>
      <c r="M18" s="184"/>
    </row>
    <row r="19" spans="1:13" ht="89.25" x14ac:dyDescent="0.2">
      <c r="A19" s="98" t="s">
        <v>130</v>
      </c>
      <c r="B19" s="120" t="s">
        <v>122</v>
      </c>
      <c r="C19" s="120" t="s">
        <v>8</v>
      </c>
      <c r="D19" s="120" t="s">
        <v>122</v>
      </c>
      <c r="E19" s="120" t="s">
        <v>137</v>
      </c>
      <c r="F19" s="120" t="s">
        <v>129</v>
      </c>
      <c r="G19" s="121"/>
      <c r="H19" s="121"/>
      <c r="I19" s="8"/>
      <c r="J19" s="167">
        <f>J20</f>
        <v>269.7</v>
      </c>
      <c r="K19" s="167">
        <f t="shared" ref="K19:L19" si="6">K20</f>
        <v>269.7</v>
      </c>
      <c r="L19" s="167">
        <f t="shared" si="6"/>
        <v>269.7</v>
      </c>
      <c r="M19" s="184"/>
    </row>
    <row r="20" spans="1:13" ht="38.25" x14ac:dyDescent="0.2">
      <c r="A20" s="98" t="s">
        <v>132</v>
      </c>
      <c r="B20" s="120" t="s">
        <v>122</v>
      </c>
      <c r="C20" s="120" t="s">
        <v>8</v>
      </c>
      <c r="D20" s="120" t="s">
        <v>122</v>
      </c>
      <c r="E20" s="120" t="s">
        <v>137</v>
      </c>
      <c r="F20" s="120" t="s">
        <v>131</v>
      </c>
      <c r="G20" s="121"/>
      <c r="H20" s="121"/>
      <c r="I20" s="8"/>
      <c r="J20" s="167">
        <f>J21</f>
        <v>269.7</v>
      </c>
      <c r="K20" s="167">
        <f t="shared" ref="K20:L20" si="7">K21</f>
        <v>269.7</v>
      </c>
      <c r="L20" s="167">
        <f t="shared" si="7"/>
        <v>269.7</v>
      </c>
      <c r="M20" s="184"/>
    </row>
    <row r="21" spans="1:13" x14ac:dyDescent="0.2">
      <c r="A21" s="99" t="s">
        <v>121</v>
      </c>
      <c r="B21" s="120" t="s">
        <v>122</v>
      </c>
      <c r="C21" s="120" t="s">
        <v>8</v>
      </c>
      <c r="D21" s="120" t="s">
        <v>122</v>
      </c>
      <c r="E21" s="120" t="s">
        <v>137</v>
      </c>
      <c r="F21" s="120" t="s">
        <v>131</v>
      </c>
      <c r="G21" s="120" t="s">
        <v>122</v>
      </c>
      <c r="H21" s="121"/>
      <c r="I21" s="8"/>
      <c r="J21" s="167">
        <f>J22</f>
        <v>269.7</v>
      </c>
      <c r="K21" s="167">
        <f t="shared" ref="K21:L21" si="8">K22</f>
        <v>269.7</v>
      </c>
      <c r="L21" s="167">
        <f t="shared" si="8"/>
        <v>269.7</v>
      </c>
      <c r="M21" s="184"/>
    </row>
    <row r="22" spans="1:13" ht="76.5" x14ac:dyDescent="0.2">
      <c r="A22" s="119" t="s">
        <v>134</v>
      </c>
      <c r="B22" s="120" t="s">
        <v>122</v>
      </c>
      <c r="C22" s="120" t="s">
        <v>8</v>
      </c>
      <c r="D22" s="120" t="s">
        <v>122</v>
      </c>
      <c r="E22" s="120" t="s">
        <v>137</v>
      </c>
      <c r="F22" s="120" t="s">
        <v>131</v>
      </c>
      <c r="G22" s="120" t="s">
        <v>122</v>
      </c>
      <c r="H22" s="120" t="s">
        <v>133</v>
      </c>
      <c r="I22" s="8"/>
      <c r="J22" s="167">
        <f>J23+J24</f>
        <v>269.7</v>
      </c>
      <c r="K22" s="167">
        <f t="shared" ref="K22:L22" si="9">K23+K24</f>
        <v>269.7</v>
      </c>
      <c r="L22" s="167">
        <f t="shared" si="9"/>
        <v>269.7</v>
      </c>
      <c r="M22" s="184"/>
    </row>
    <row r="23" spans="1:13" ht="51" x14ac:dyDescent="0.2">
      <c r="A23" s="105" t="s">
        <v>120</v>
      </c>
      <c r="B23" s="120" t="s">
        <v>122</v>
      </c>
      <c r="C23" s="120" t="s">
        <v>8</v>
      </c>
      <c r="D23" s="120" t="s">
        <v>122</v>
      </c>
      <c r="E23" s="120" t="s">
        <v>137</v>
      </c>
      <c r="F23" s="120" t="s">
        <v>131</v>
      </c>
      <c r="G23" s="120" t="s">
        <v>122</v>
      </c>
      <c r="H23" s="120" t="s">
        <v>133</v>
      </c>
      <c r="I23" s="6">
        <v>900</v>
      </c>
      <c r="J23" s="167">
        <f>'Приложение 3'!J26</f>
        <v>268.2</v>
      </c>
      <c r="K23" s="167">
        <f>'Приложение 3'!K26</f>
        <v>268.2</v>
      </c>
      <c r="L23" s="167">
        <f>'Приложение 3'!L26</f>
        <v>268.2</v>
      </c>
      <c r="M23" s="184"/>
    </row>
    <row r="24" spans="1:13" ht="63.75" x14ac:dyDescent="0.2">
      <c r="A24" s="105" t="s">
        <v>302</v>
      </c>
      <c r="B24" s="120" t="s">
        <v>122</v>
      </c>
      <c r="C24" s="120" t="s">
        <v>8</v>
      </c>
      <c r="D24" s="120" t="s">
        <v>122</v>
      </c>
      <c r="E24" s="120" t="s">
        <v>137</v>
      </c>
      <c r="F24" s="120" t="s">
        <v>131</v>
      </c>
      <c r="G24" s="120" t="s">
        <v>122</v>
      </c>
      <c r="H24" s="120" t="s">
        <v>133</v>
      </c>
      <c r="I24" s="6">
        <v>902</v>
      </c>
      <c r="J24" s="167">
        <f>'Приложение 3'!J321</f>
        <v>1.5</v>
      </c>
      <c r="K24" s="167">
        <f>'Приложение 3'!K321</f>
        <v>1.5</v>
      </c>
      <c r="L24" s="167">
        <f>'Приложение 3'!L321</f>
        <v>1.5</v>
      </c>
      <c r="M24" s="184"/>
    </row>
    <row r="25" spans="1:13" ht="38.25" x14ac:dyDescent="0.2">
      <c r="A25" s="102" t="s">
        <v>141</v>
      </c>
      <c r="B25" s="120" t="s">
        <v>122</v>
      </c>
      <c r="C25" s="120" t="s">
        <v>8</v>
      </c>
      <c r="D25" s="120" t="s">
        <v>122</v>
      </c>
      <c r="E25" s="120" t="s">
        <v>137</v>
      </c>
      <c r="F25" s="120" t="s">
        <v>335</v>
      </c>
      <c r="G25" s="121"/>
      <c r="H25" s="121"/>
      <c r="I25" s="8"/>
      <c r="J25" s="167">
        <f>J26</f>
        <v>393.40000000000003</v>
      </c>
      <c r="K25" s="167">
        <f t="shared" ref="K25:L27" si="10">K26</f>
        <v>541.80000000000007</v>
      </c>
      <c r="L25" s="167">
        <f t="shared" si="10"/>
        <v>541.80000000000007</v>
      </c>
      <c r="M25" s="184"/>
    </row>
    <row r="26" spans="1:13" ht="38.25" x14ac:dyDescent="0.2">
      <c r="A26" s="102" t="s">
        <v>142</v>
      </c>
      <c r="B26" s="120" t="s">
        <v>122</v>
      </c>
      <c r="C26" s="120" t="s">
        <v>8</v>
      </c>
      <c r="D26" s="120" t="s">
        <v>122</v>
      </c>
      <c r="E26" s="120" t="s">
        <v>137</v>
      </c>
      <c r="F26" s="120" t="s">
        <v>140</v>
      </c>
      <c r="G26" s="121"/>
      <c r="H26" s="121"/>
      <c r="I26" s="8"/>
      <c r="J26" s="167">
        <f t="shared" ref="J26:J27" si="11">J27</f>
        <v>393.40000000000003</v>
      </c>
      <c r="K26" s="167">
        <f t="shared" si="10"/>
        <v>541.80000000000007</v>
      </c>
      <c r="L26" s="167">
        <f t="shared" si="10"/>
        <v>541.80000000000007</v>
      </c>
      <c r="M26" s="184"/>
    </row>
    <row r="27" spans="1:13" x14ac:dyDescent="0.2">
      <c r="A27" s="99" t="s">
        <v>121</v>
      </c>
      <c r="B27" s="120" t="s">
        <v>122</v>
      </c>
      <c r="C27" s="120" t="s">
        <v>8</v>
      </c>
      <c r="D27" s="120" t="s">
        <v>122</v>
      </c>
      <c r="E27" s="120" t="s">
        <v>137</v>
      </c>
      <c r="F27" s="120" t="s">
        <v>140</v>
      </c>
      <c r="G27" s="120" t="s">
        <v>122</v>
      </c>
      <c r="H27" s="121"/>
      <c r="I27" s="8"/>
      <c r="J27" s="167">
        <f t="shared" si="11"/>
        <v>393.40000000000003</v>
      </c>
      <c r="K27" s="167">
        <f t="shared" si="10"/>
        <v>541.80000000000007</v>
      </c>
      <c r="L27" s="167">
        <f t="shared" si="10"/>
        <v>541.80000000000007</v>
      </c>
      <c r="M27" s="184"/>
    </row>
    <row r="28" spans="1:13" ht="76.5" x14ac:dyDescent="0.2">
      <c r="A28" s="119" t="s">
        <v>134</v>
      </c>
      <c r="B28" s="120" t="s">
        <v>122</v>
      </c>
      <c r="C28" s="120" t="s">
        <v>8</v>
      </c>
      <c r="D28" s="120" t="s">
        <v>122</v>
      </c>
      <c r="E28" s="120" t="s">
        <v>137</v>
      </c>
      <c r="F28" s="120" t="s">
        <v>140</v>
      </c>
      <c r="G28" s="120" t="s">
        <v>122</v>
      </c>
      <c r="H28" s="120" t="s">
        <v>133</v>
      </c>
      <c r="I28" s="8"/>
      <c r="J28" s="167">
        <f>J29+J30</f>
        <v>393.40000000000003</v>
      </c>
      <c r="K28" s="167">
        <f t="shared" ref="K28:L28" si="12">K29+K30</f>
        <v>541.80000000000007</v>
      </c>
      <c r="L28" s="167">
        <f t="shared" si="12"/>
        <v>541.80000000000007</v>
      </c>
      <c r="M28" s="184"/>
    </row>
    <row r="29" spans="1:13" ht="51" x14ac:dyDescent="0.2">
      <c r="A29" s="105" t="s">
        <v>120</v>
      </c>
      <c r="B29" s="120" t="s">
        <v>122</v>
      </c>
      <c r="C29" s="120" t="s">
        <v>8</v>
      </c>
      <c r="D29" s="120" t="s">
        <v>122</v>
      </c>
      <c r="E29" s="120" t="s">
        <v>137</v>
      </c>
      <c r="F29" s="120" t="s">
        <v>140</v>
      </c>
      <c r="G29" s="120" t="s">
        <v>122</v>
      </c>
      <c r="H29" s="120" t="s">
        <v>133</v>
      </c>
      <c r="I29" s="6">
        <v>900</v>
      </c>
      <c r="J29" s="167">
        <f>'Приложение 3'!J28</f>
        <v>380.8</v>
      </c>
      <c r="K29" s="167">
        <f>'Приложение 3'!K28</f>
        <v>529.20000000000005</v>
      </c>
      <c r="L29" s="167">
        <f>'Приложение 3'!L28</f>
        <v>529.20000000000005</v>
      </c>
      <c r="M29" s="184"/>
    </row>
    <row r="30" spans="1:13" ht="63.75" x14ac:dyDescent="0.2">
      <c r="A30" s="105" t="s">
        <v>302</v>
      </c>
      <c r="B30" s="120" t="s">
        <v>122</v>
      </c>
      <c r="C30" s="120" t="s">
        <v>8</v>
      </c>
      <c r="D30" s="120" t="s">
        <v>122</v>
      </c>
      <c r="E30" s="120" t="s">
        <v>137</v>
      </c>
      <c r="F30" s="120" t="s">
        <v>140</v>
      </c>
      <c r="G30" s="120" t="s">
        <v>122</v>
      </c>
      <c r="H30" s="120" t="s">
        <v>133</v>
      </c>
      <c r="I30" s="6">
        <v>902</v>
      </c>
      <c r="J30" s="167">
        <f>'Приложение 3'!J323</f>
        <v>12.6</v>
      </c>
      <c r="K30" s="167">
        <f>'Приложение 3'!K323</f>
        <v>12.6</v>
      </c>
      <c r="L30" s="167">
        <f>'Приложение 3'!L323</f>
        <v>12.6</v>
      </c>
      <c r="M30" s="184"/>
    </row>
    <row r="31" spans="1:13" x14ac:dyDescent="0.2">
      <c r="A31" s="102" t="s">
        <v>146</v>
      </c>
      <c r="B31" s="120" t="s">
        <v>122</v>
      </c>
      <c r="C31" s="120" t="s">
        <v>8</v>
      </c>
      <c r="D31" s="120" t="s">
        <v>122</v>
      </c>
      <c r="E31" s="120" t="s">
        <v>137</v>
      </c>
      <c r="F31" s="120" t="s">
        <v>144</v>
      </c>
      <c r="G31" s="121"/>
      <c r="H31" s="121"/>
      <c r="I31" s="8"/>
      <c r="J31" s="167">
        <f>J32</f>
        <v>150</v>
      </c>
      <c r="K31" s="167">
        <f t="shared" ref="K31:L31" si="13">K32</f>
        <v>150</v>
      </c>
      <c r="L31" s="167">
        <f t="shared" si="13"/>
        <v>150</v>
      </c>
      <c r="M31" s="184"/>
    </row>
    <row r="32" spans="1:13" ht="25.5" x14ac:dyDescent="0.2">
      <c r="A32" s="102" t="s">
        <v>147</v>
      </c>
      <c r="B32" s="120" t="s">
        <v>122</v>
      </c>
      <c r="C32" s="120" t="s">
        <v>8</v>
      </c>
      <c r="D32" s="120" t="s">
        <v>122</v>
      </c>
      <c r="E32" s="120" t="s">
        <v>137</v>
      </c>
      <c r="F32" s="120" t="s">
        <v>145</v>
      </c>
      <c r="G32" s="121"/>
      <c r="H32" s="121"/>
      <c r="I32" s="8"/>
      <c r="J32" s="167">
        <f t="shared" ref="J32:J33" si="14">J33</f>
        <v>150</v>
      </c>
      <c r="K32" s="167">
        <f t="shared" ref="K32:L34" si="15">K33</f>
        <v>150</v>
      </c>
      <c r="L32" s="167">
        <f t="shared" si="15"/>
        <v>150</v>
      </c>
      <c r="M32" s="184"/>
    </row>
    <row r="33" spans="1:13" x14ac:dyDescent="0.2">
      <c r="A33" s="99" t="s">
        <v>121</v>
      </c>
      <c r="B33" s="120" t="s">
        <v>122</v>
      </c>
      <c r="C33" s="120" t="s">
        <v>8</v>
      </c>
      <c r="D33" s="120" t="s">
        <v>122</v>
      </c>
      <c r="E33" s="120" t="s">
        <v>137</v>
      </c>
      <c r="F33" s="120" t="s">
        <v>145</v>
      </c>
      <c r="G33" s="120" t="s">
        <v>122</v>
      </c>
      <c r="H33" s="121"/>
      <c r="I33" s="8"/>
      <c r="J33" s="167">
        <f t="shared" si="14"/>
        <v>150</v>
      </c>
      <c r="K33" s="167">
        <f t="shared" si="15"/>
        <v>150</v>
      </c>
      <c r="L33" s="167">
        <f t="shared" si="15"/>
        <v>150</v>
      </c>
      <c r="M33" s="184"/>
    </row>
    <row r="34" spans="1:13" ht="76.5" x14ac:dyDescent="0.2">
      <c r="A34" s="119" t="s">
        <v>134</v>
      </c>
      <c r="B34" s="120" t="s">
        <v>122</v>
      </c>
      <c r="C34" s="120" t="s">
        <v>8</v>
      </c>
      <c r="D34" s="120" t="s">
        <v>122</v>
      </c>
      <c r="E34" s="120" t="s">
        <v>137</v>
      </c>
      <c r="F34" s="120" t="s">
        <v>145</v>
      </c>
      <c r="G34" s="120" t="s">
        <v>122</v>
      </c>
      <c r="H34" s="120" t="s">
        <v>133</v>
      </c>
      <c r="I34" s="8"/>
      <c r="J34" s="167">
        <f>J35</f>
        <v>150</v>
      </c>
      <c r="K34" s="167">
        <f t="shared" si="15"/>
        <v>150</v>
      </c>
      <c r="L34" s="167">
        <f t="shared" si="15"/>
        <v>150</v>
      </c>
      <c r="M34" s="184"/>
    </row>
    <row r="35" spans="1:13" ht="51" x14ac:dyDescent="0.2">
      <c r="A35" s="105" t="s">
        <v>120</v>
      </c>
      <c r="B35" s="120" t="s">
        <v>122</v>
      </c>
      <c r="C35" s="120" t="s">
        <v>8</v>
      </c>
      <c r="D35" s="120" t="s">
        <v>122</v>
      </c>
      <c r="E35" s="120" t="s">
        <v>137</v>
      </c>
      <c r="F35" s="120" t="s">
        <v>145</v>
      </c>
      <c r="G35" s="120" t="s">
        <v>122</v>
      </c>
      <c r="H35" s="120" t="s">
        <v>133</v>
      </c>
      <c r="I35" s="6">
        <v>900</v>
      </c>
      <c r="J35" s="167">
        <f>'Приложение 3'!J30</f>
        <v>150</v>
      </c>
      <c r="K35" s="167">
        <f>'Приложение 3'!K30</f>
        <v>150</v>
      </c>
      <c r="L35" s="167">
        <f>'Приложение 3'!L30</f>
        <v>150</v>
      </c>
      <c r="M35" s="184"/>
    </row>
    <row r="36" spans="1:13" ht="25.5" x14ac:dyDescent="0.2">
      <c r="A36" s="98" t="s">
        <v>499</v>
      </c>
      <c r="B36" s="120" t="s">
        <v>122</v>
      </c>
      <c r="C36" s="120" t="s">
        <v>8</v>
      </c>
      <c r="D36" s="120" t="s">
        <v>122</v>
      </c>
      <c r="E36" s="120" t="s">
        <v>128</v>
      </c>
      <c r="F36" s="120"/>
      <c r="G36" s="120"/>
      <c r="H36" s="120"/>
      <c r="I36" s="6"/>
      <c r="J36" s="167">
        <f>J37</f>
        <v>1601.3</v>
      </c>
      <c r="K36" s="167">
        <f t="shared" ref="K36:L40" si="16">K37</f>
        <v>1301.3</v>
      </c>
      <c r="L36" s="167">
        <f t="shared" si="16"/>
        <v>1301.3</v>
      </c>
      <c r="M36" s="184"/>
    </row>
    <row r="37" spans="1:13" ht="89.25" x14ac:dyDescent="0.2">
      <c r="A37" s="98" t="s">
        <v>130</v>
      </c>
      <c r="B37" s="120" t="s">
        <v>122</v>
      </c>
      <c r="C37" s="120" t="s">
        <v>8</v>
      </c>
      <c r="D37" s="120" t="s">
        <v>122</v>
      </c>
      <c r="E37" s="120" t="s">
        <v>128</v>
      </c>
      <c r="F37" s="120" t="s">
        <v>129</v>
      </c>
      <c r="G37" s="121"/>
      <c r="H37" s="121"/>
      <c r="I37" s="8"/>
      <c r="J37" s="167">
        <f t="shared" ref="J37:J40" si="17">J38</f>
        <v>1601.3</v>
      </c>
      <c r="K37" s="167">
        <f t="shared" si="16"/>
        <v>1301.3</v>
      </c>
      <c r="L37" s="167">
        <f t="shared" si="16"/>
        <v>1301.3</v>
      </c>
      <c r="M37" s="184"/>
    </row>
    <row r="38" spans="1:13" ht="38.25" x14ac:dyDescent="0.2">
      <c r="A38" s="98" t="s">
        <v>132</v>
      </c>
      <c r="B38" s="120" t="s">
        <v>122</v>
      </c>
      <c r="C38" s="120" t="s">
        <v>8</v>
      </c>
      <c r="D38" s="120" t="s">
        <v>122</v>
      </c>
      <c r="E38" s="120" t="s">
        <v>128</v>
      </c>
      <c r="F38" s="120" t="s">
        <v>131</v>
      </c>
      <c r="G38" s="121"/>
      <c r="H38" s="121"/>
      <c r="I38" s="8"/>
      <c r="J38" s="167">
        <f t="shared" si="17"/>
        <v>1601.3</v>
      </c>
      <c r="K38" s="167">
        <f t="shared" si="16"/>
        <v>1301.3</v>
      </c>
      <c r="L38" s="167">
        <f t="shared" si="16"/>
        <v>1301.3</v>
      </c>
      <c r="M38" s="184"/>
    </row>
    <row r="39" spans="1:13" x14ac:dyDescent="0.2">
      <c r="A39" s="99" t="s">
        <v>121</v>
      </c>
      <c r="B39" s="120" t="s">
        <v>122</v>
      </c>
      <c r="C39" s="120" t="s">
        <v>8</v>
      </c>
      <c r="D39" s="120" t="s">
        <v>122</v>
      </c>
      <c r="E39" s="120" t="s">
        <v>128</v>
      </c>
      <c r="F39" s="120" t="s">
        <v>131</v>
      </c>
      <c r="G39" s="120" t="s">
        <v>122</v>
      </c>
      <c r="H39" s="121"/>
      <c r="I39" s="8"/>
      <c r="J39" s="167">
        <f t="shared" si="17"/>
        <v>1601.3</v>
      </c>
      <c r="K39" s="167">
        <f t="shared" si="16"/>
        <v>1301.3</v>
      </c>
      <c r="L39" s="167">
        <f t="shared" si="16"/>
        <v>1301.3</v>
      </c>
      <c r="M39" s="184"/>
    </row>
    <row r="40" spans="1:13" ht="51" x14ac:dyDescent="0.2">
      <c r="A40" s="99" t="s">
        <v>124</v>
      </c>
      <c r="B40" s="120" t="s">
        <v>122</v>
      </c>
      <c r="C40" s="120" t="s">
        <v>8</v>
      </c>
      <c r="D40" s="120" t="s">
        <v>122</v>
      </c>
      <c r="E40" s="120" t="s">
        <v>128</v>
      </c>
      <c r="F40" s="120" t="s">
        <v>131</v>
      </c>
      <c r="G40" s="120" t="s">
        <v>122</v>
      </c>
      <c r="H40" s="120" t="s">
        <v>125</v>
      </c>
      <c r="I40" s="8"/>
      <c r="J40" s="167">
        <f t="shared" si="17"/>
        <v>1601.3</v>
      </c>
      <c r="K40" s="167">
        <f t="shared" si="16"/>
        <v>1301.3</v>
      </c>
      <c r="L40" s="167">
        <f t="shared" si="16"/>
        <v>1301.3</v>
      </c>
      <c r="M40" s="184"/>
    </row>
    <row r="41" spans="1:13" ht="51" x14ac:dyDescent="0.2">
      <c r="A41" s="105" t="s">
        <v>120</v>
      </c>
      <c r="B41" s="120" t="s">
        <v>122</v>
      </c>
      <c r="C41" s="120" t="s">
        <v>8</v>
      </c>
      <c r="D41" s="120" t="s">
        <v>122</v>
      </c>
      <c r="E41" s="120" t="s">
        <v>128</v>
      </c>
      <c r="F41" s="120" t="s">
        <v>131</v>
      </c>
      <c r="G41" s="120" t="s">
        <v>122</v>
      </c>
      <c r="H41" s="120" t="s">
        <v>125</v>
      </c>
      <c r="I41" s="6">
        <v>900</v>
      </c>
      <c r="J41" s="167">
        <f>'Приложение 3'!J16</f>
        <v>1601.3</v>
      </c>
      <c r="K41" s="167">
        <f>'Приложение 3'!K16</f>
        <v>1301.3</v>
      </c>
      <c r="L41" s="167">
        <f>'Приложение 3'!L16</f>
        <v>1301.3</v>
      </c>
      <c r="M41" s="184"/>
    </row>
    <row r="42" spans="1:13" ht="76.5" x14ac:dyDescent="0.2">
      <c r="A42" s="105" t="s">
        <v>149</v>
      </c>
      <c r="B42" s="120" t="s">
        <v>122</v>
      </c>
      <c r="C42" s="120" t="s">
        <v>8</v>
      </c>
      <c r="D42" s="120" t="s">
        <v>122</v>
      </c>
      <c r="E42" s="120" t="s">
        <v>148</v>
      </c>
      <c r="F42" s="120"/>
      <c r="G42" s="120"/>
      <c r="H42" s="120"/>
      <c r="I42" s="6"/>
      <c r="J42" s="167">
        <f>J43</f>
        <v>161.6</v>
      </c>
      <c r="K42" s="167">
        <f t="shared" ref="K42:K46" si="18">K43</f>
        <v>168.1</v>
      </c>
      <c r="L42" s="167">
        <f t="shared" ref="L42:L46" si="19">L43</f>
        <v>174.8</v>
      </c>
      <c r="M42" s="184"/>
    </row>
    <row r="43" spans="1:13" ht="89.25" x14ac:dyDescent="0.2">
      <c r="A43" s="98" t="s">
        <v>130</v>
      </c>
      <c r="B43" s="120" t="s">
        <v>122</v>
      </c>
      <c r="C43" s="120" t="s">
        <v>8</v>
      </c>
      <c r="D43" s="120" t="s">
        <v>122</v>
      </c>
      <c r="E43" s="120" t="s">
        <v>148</v>
      </c>
      <c r="F43" s="120" t="s">
        <v>129</v>
      </c>
      <c r="G43" s="121"/>
      <c r="H43" s="121"/>
      <c r="I43" s="8"/>
      <c r="J43" s="167">
        <f t="shared" ref="J43:J45" si="20">J44</f>
        <v>161.6</v>
      </c>
      <c r="K43" s="167">
        <f t="shared" si="18"/>
        <v>168.1</v>
      </c>
      <c r="L43" s="167">
        <f t="shared" si="19"/>
        <v>174.8</v>
      </c>
      <c r="M43" s="184"/>
    </row>
    <row r="44" spans="1:13" ht="38.25" x14ac:dyDescent="0.2">
      <c r="A44" s="98" t="s">
        <v>132</v>
      </c>
      <c r="B44" s="120" t="s">
        <v>122</v>
      </c>
      <c r="C44" s="120" t="s">
        <v>8</v>
      </c>
      <c r="D44" s="120" t="s">
        <v>122</v>
      </c>
      <c r="E44" s="120" t="s">
        <v>148</v>
      </c>
      <c r="F44" s="120" t="s">
        <v>131</v>
      </c>
      <c r="G44" s="121"/>
      <c r="H44" s="121"/>
      <c r="I44" s="8"/>
      <c r="J44" s="167">
        <f t="shared" si="20"/>
        <v>161.6</v>
      </c>
      <c r="K44" s="167">
        <f t="shared" si="18"/>
        <v>168.1</v>
      </c>
      <c r="L44" s="167">
        <f t="shared" si="19"/>
        <v>174.8</v>
      </c>
      <c r="M44" s="184"/>
    </row>
    <row r="45" spans="1:13" x14ac:dyDescent="0.2">
      <c r="A45" s="99" t="s">
        <v>121</v>
      </c>
      <c r="B45" s="120" t="s">
        <v>122</v>
      </c>
      <c r="C45" s="120" t="s">
        <v>8</v>
      </c>
      <c r="D45" s="120" t="s">
        <v>122</v>
      </c>
      <c r="E45" s="120" t="s">
        <v>148</v>
      </c>
      <c r="F45" s="120" t="s">
        <v>131</v>
      </c>
      <c r="G45" s="120" t="s">
        <v>122</v>
      </c>
      <c r="H45" s="121"/>
      <c r="I45" s="8"/>
      <c r="J45" s="167">
        <f t="shared" si="20"/>
        <v>161.6</v>
      </c>
      <c r="K45" s="167">
        <f t="shared" si="18"/>
        <v>168.1</v>
      </c>
      <c r="L45" s="167">
        <f t="shared" si="19"/>
        <v>174.8</v>
      </c>
      <c r="M45" s="184"/>
    </row>
    <row r="46" spans="1:13" ht="76.5" x14ac:dyDescent="0.2">
      <c r="A46" s="119" t="s">
        <v>134</v>
      </c>
      <c r="B46" s="120" t="s">
        <v>122</v>
      </c>
      <c r="C46" s="120" t="s">
        <v>8</v>
      </c>
      <c r="D46" s="120" t="s">
        <v>122</v>
      </c>
      <c r="E46" s="120" t="s">
        <v>148</v>
      </c>
      <c r="F46" s="120" t="s">
        <v>131</v>
      </c>
      <c r="G46" s="120" t="s">
        <v>122</v>
      </c>
      <c r="H46" s="120" t="s">
        <v>133</v>
      </c>
      <c r="I46" s="8"/>
      <c r="J46" s="167">
        <f>J47</f>
        <v>161.6</v>
      </c>
      <c r="K46" s="167">
        <f t="shared" si="18"/>
        <v>168.1</v>
      </c>
      <c r="L46" s="167">
        <f t="shared" si="19"/>
        <v>174.8</v>
      </c>
      <c r="M46" s="184"/>
    </row>
    <row r="47" spans="1:13" ht="51" x14ac:dyDescent="0.2">
      <c r="A47" s="105" t="s">
        <v>120</v>
      </c>
      <c r="B47" s="120" t="s">
        <v>122</v>
      </c>
      <c r="C47" s="120" t="s">
        <v>8</v>
      </c>
      <c r="D47" s="120" t="s">
        <v>122</v>
      </c>
      <c r="E47" s="120" t="s">
        <v>148</v>
      </c>
      <c r="F47" s="120" t="s">
        <v>131</v>
      </c>
      <c r="G47" s="120" t="s">
        <v>122</v>
      </c>
      <c r="H47" s="120" t="s">
        <v>133</v>
      </c>
      <c r="I47" s="6">
        <v>900</v>
      </c>
      <c r="J47" s="167">
        <f>'Приложение 3'!J33</f>
        <v>161.6</v>
      </c>
      <c r="K47" s="167">
        <f>'Приложение 3'!K33</f>
        <v>168.1</v>
      </c>
      <c r="L47" s="167">
        <f>'Приложение 3'!L33</f>
        <v>174.8</v>
      </c>
      <c r="M47" s="184"/>
    </row>
    <row r="48" spans="1:13" ht="165.75" x14ac:dyDescent="0.2">
      <c r="A48" s="105" t="s">
        <v>151</v>
      </c>
      <c r="B48" s="120" t="s">
        <v>122</v>
      </c>
      <c r="C48" s="120" t="s">
        <v>8</v>
      </c>
      <c r="D48" s="120" t="s">
        <v>122</v>
      </c>
      <c r="E48" s="120" t="s">
        <v>150</v>
      </c>
      <c r="F48" s="120"/>
      <c r="G48" s="120"/>
      <c r="H48" s="120"/>
      <c r="I48" s="6"/>
      <c r="J48" s="167">
        <f>J49</f>
        <v>185.9</v>
      </c>
      <c r="K48" s="167">
        <f t="shared" ref="K48:K52" si="21">K49</f>
        <v>193.4</v>
      </c>
      <c r="L48" s="167">
        <f t="shared" ref="L48:L52" si="22">L49</f>
        <v>201.1</v>
      </c>
      <c r="M48" s="184"/>
    </row>
    <row r="49" spans="1:13" ht="89.25" x14ac:dyDescent="0.2">
      <c r="A49" s="98" t="s">
        <v>130</v>
      </c>
      <c r="B49" s="120" t="s">
        <v>122</v>
      </c>
      <c r="C49" s="120" t="s">
        <v>8</v>
      </c>
      <c r="D49" s="120" t="s">
        <v>122</v>
      </c>
      <c r="E49" s="120" t="s">
        <v>150</v>
      </c>
      <c r="F49" s="120" t="s">
        <v>129</v>
      </c>
      <c r="G49" s="121"/>
      <c r="H49" s="121"/>
      <c r="I49" s="8"/>
      <c r="J49" s="167">
        <f t="shared" ref="J49:J51" si="23">J50</f>
        <v>185.9</v>
      </c>
      <c r="K49" s="167">
        <f t="shared" si="21"/>
        <v>193.4</v>
      </c>
      <c r="L49" s="167">
        <f t="shared" si="22"/>
        <v>201.1</v>
      </c>
      <c r="M49" s="184"/>
    </row>
    <row r="50" spans="1:13" ht="38.25" x14ac:dyDescent="0.2">
      <c r="A50" s="98" t="s">
        <v>132</v>
      </c>
      <c r="B50" s="120" t="s">
        <v>122</v>
      </c>
      <c r="C50" s="120" t="s">
        <v>8</v>
      </c>
      <c r="D50" s="120" t="s">
        <v>122</v>
      </c>
      <c r="E50" s="120" t="s">
        <v>150</v>
      </c>
      <c r="F50" s="120" t="s">
        <v>131</v>
      </c>
      <c r="G50" s="121"/>
      <c r="H50" s="121"/>
      <c r="I50" s="8"/>
      <c r="J50" s="167">
        <f t="shared" si="23"/>
        <v>185.9</v>
      </c>
      <c r="K50" s="167">
        <f t="shared" si="21"/>
        <v>193.4</v>
      </c>
      <c r="L50" s="167">
        <f t="shared" si="22"/>
        <v>201.1</v>
      </c>
      <c r="M50" s="184"/>
    </row>
    <row r="51" spans="1:13" x14ac:dyDescent="0.2">
      <c r="A51" s="99" t="s">
        <v>121</v>
      </c>
      <c r="B51" s="120" t="s">
        <v>122</v>
      </c>
      <c r="C51" s="120" t="s">
        <v>8</v>
      </c>
      <c r="D51" s="120" t="s">
        <v>122</v>
      </c>
      <c r="E51" s="120" t="s">
        <v>150</v>
      </c>
      <c r="F51" s="120" t="s">
        <v>131</v>
      </c>
      <c r="G51" s="120" t="s">
        <v>122</v>
      </c>
      <c r="H51" s="121"/>
      <c r="I51" s="8"/>
      <c r="J51" s="167">
        <f t="shared" si="23"/>
        <v>185.9</v>
      </c>
      <c r="K51" s="167">
        <f t="shared" si="21"/>
        <v>193.4</v>
      </c>
      <c r="L51" s="167">
        <f t="shared" si="22"/>
        <v>201.1</v>
      </c>
      <c r="M51" s="184"/>
    </row>
    <row r="52" spans="1:13" ht="76.5" x14ac:dyDescent="0.2">
      <c r="A52" s="119" t="s">
        <v>134</v>
      </c>
      <c r="B52" s="120" t="s">
        <v>122</v>
      </c>
      <c r="C52" s="120" t="s">
        <v>8</v>
      </c>
      <c r="D52" s="120" t="s">
        <v>122</v>
      </c>
      <c r="E52" s="120" t="s">
        <v>150</v>
      </c>
      <c r="F52" s="120" t="s">
        <v>131</v>
      </c>
      <c r="G52" s="120" t="s">
        <v>122</v>
      </c>
      <c r="H52" s="120" t="s">
        <v>133</v>
      </c>
      <c r="I52" s="8"/>
      <c r="J52" s="167">
        <f>J53</f>
        <v>185.9</v>
      </c>
      <c r="K52" s="167">
        <f t="shared" si="21"/>
        <v>193.4</v>
      </c>
      <c r="L52" s="167">
        <f t="shared" si="22"/>
        <v>201.1</v>
      </c>
      <c r="M52" s="184"/>
    </row>
    <row r="53" spans="1:13" ht="51" x14ac:dyDescent="0.2">
      <c r="A53" s="105" t="s">
        <v>120</v>
      </c>
      <c r="B53" s="120" t="s">
        <v>122</v>
      </c>
      <c r="C53" s="120" t="s">
        <v>8</v>
      </c>
      <c r="D53" s="120" t="s">
        <v>122</v>
      </c>
      <c r="E53" s="120" t="s">
        <v>150</v>
      </c>
      <c r="F53" s="120" t="s">
        <v>131</v>
      </c>
      <c r="G53" s="120" t="s">
        <v>122</v>
      </c>
      <c r="H53" s="120" t="s">
        <v>133</v>
      </c>
      <c r="I53" s="6">
        <v>900</v>
      </c>
      <c r="J53" s="167">
        <f>'Приложение 3'!J36</f>
        <v>185.9</v>
      </c>
      <c r="K53" s="167">
        <f>'Приложение 3'!K36</f>
        <v>193.4</v>
      </c>
      <c r="L53" s="167">
        <f>'Приложение 3'!L36</f>
        <v>201.1</v>
      </c>
      <c r="M53" s="184"/>
    </row>
    <row r="54" spans="1:13" ht="126.75" customHeight="1" x14ac:dyDescent="0.2">
      <c r="A54" s="105" t="s">
        <v>153</v>
      </c>
      <c r="B54" s="120" t="s">
        <v>122</v>
      </c>
      <c r="C54" s="120" t="s">
        <v>8</v>
      </c>
      <c r="D54" s="120" t="s">
        <v>122</v>
      </c>
      <c r="E54" s="120" t="s">
        <v>152</v>
      </c>
      <c r="F54" s="120"/>
      <c r="G54" s="121"/>
      <c r="H54" s="121"/>
      <c r="I54" s="8"/>
      <c r="J54" s="167">
        <f>J55</f>
        <v>3.1</v>
      </c>
      <c r="K54" s="167">
        <f t="shared" ref="K54" si="24">K55</f>
        <v>3.2</v>
      </c>
      <c r="L54" s="167">
        <f t="shared" ref="L54" si="25">L55</f>
        <v>3.3</v>
      </c>
      <c r="M54" s="184"/>
    </row>
    <row r="55" spans="1:13" ht="38.25" x14ac:dyDescent="0.2">
      <c r="A55" s="102" t="s">
        <v>141</v>
      </c>
      <c r="B55" s="120" t="s">
        <v>122</v>
      </c>
      <c r="C55" s="120" t="s">
        <v>8</v>
      </c>
      <c r="D55" s="120" t="s">
        <v>122</v>
      </c>
      <c r="E55" s="120" t="s">
        <v>152</v>
      </c>
      <c r="F55" s="120" t="s">
        <v>335</v>
      </c>
      <c r="G55" s="121"/>
      <c r="H55" s="121"/>
      <c r="I55" s="8"/>
      <c r="J55" s="167">
        <f>J56</f>
        <v>3.1</v>
      </c>
      <c r="K55" s="167">
        <f t="shared" ref="K55:K58" si="26">K56</f>
        <v>3.2</v>
      </c>
      <c r="L55" s="167">
        <f t="shared" ref="L55:L58" si="27">L56</f>
        <v>3.3</v>
      </c>
      <c r="M55" s="184"/>
    </row>
    <row r="56" spans="1:13" ht="38.25" x14ac:dyDescent="0.2">
      <c r="A56" s="102" t="s">
        <v>142</v>
      </c>
      <c r="B56" s="120" t="s">
        <v>122</v>
      </c>
      <c r="C56" s="120" t="s">
        <v>8</v>
      </c>
      <c r="D56" s="120" t="s">
        <v>122</v>
      </c>
      <c r="E56" s="120" t="s">
        <v>152</v>
      </c>
      <c r="F56" s="120" t="s">
        <v>140</v>
      </c>
      <c r="G56" s="121"/>
      <c r="H56" s="121"/>
      <c r="I56" s="8"/>
      <c r="J56" s="167">
        <f t="shared" ref="J56:J57" si="28">J57</f>
        <v>3.1</v>
      </c>
      <c r="K56" s="167">
        <f t="shared" si="26"/>
        <v>3.2</v>
      </c>
      <c r="L56" s="167">
        <f t="shared" si="27"/>
        <v>3.3</v>
      </c>
      <c r="M56" s="184"/>
    </row>
    <row r="57" spans="1:13" x14ac:dyDescent="0.2">
      <c r="A57" s="99" t="s">
        <v>121</v>
      </c>
      <c r="B57" s="120" t="s">
        <v>122</v>
      </c>
      <c r="C57" s="120" t="s">
        <v>8</v>
      </c>
      <c r="D57" s="120" t="s">
        <v>122</v>
      </c>
      <c r="E57" s="120" t="s">
        <v>152</v>
      </c>
      <c r="F57" s="120" t="s">
        <v>140</v>
      </c>
      <c r="G57" s="120" t="s">
        <v>122</v>
      </c>
      <c r="H57" s="121"/>
      <c r="I57" s="8"/>
      <c r="J57" s="167">
        <f t="shared" si="28"/>
        <v>3.1</v>
      </c>
      <c r="K57" s="167">
        <f t="shared" si="26"/>
        <v>3.2</v>
      </c>
      <c r="L57" s="167">
        <f t="shared" si="27"/>
        <v>3.3</v>
      </c>
      <c r="M57" s="184"/>
    </row>
    <row r="58" spans="1:13" ht="76.5" x14ac:dyDescent="0.2">
      <c r="A58" s="119" t="s">
        <v>134</v>
      </c>
      <c r="B58" s="120" t="s">
        <v>122</v>
      </c>
      <c r="C58" s="120" t="s">
        <v>8</v>
      </c>
      <c r="D58" s="120" t="s">
        <v>122</v>
      </c>
      <c r="E58" s="120" t="s">
        <v>152</v>
      </c>
      <c r="F58" s="120" t="s">
        <v>140</v>
      </c>
      <c r="G58" s="120" t="s">
        <v>122</v>
      </c>
      <c r="H58" s="120" t="s">
        <v>133</v>
      </c>
      <c r="I58" s="8"/>
      <c r="J58" s="167">
        <f>J59</f>
        <v>3.1</v>
      </c>
      <c r="K58" s="167">
        <f t="shared" si="26"/>
        <v>3.2</v>
      </c>
      <c r="L58" s="167">
        <f t="shared" si="27"/>
        <v>3.3</v>
      </c>
      <c r="M58" s="184"/>
    </row>
    <row r="59" spans="1:13" ht="51" x14ac:dyDescent="0.2">
      <c r="A59" s="105" t="s">
        <v>120</v>
      </c>
      <c r="B59" s="120" t="s">
        <v>122</v>
      </c>
      <c r="C59" s="120" t="s">
        <v>8</v>
      </c>
      <c r="D59" s="120" t="s">
        <v>122</v>
      </c>
      <c r="E59" s="120" t="s">
        <v>152</v>
      </c>
      <c r="F59" s="120" t="s">
        <v>140</v>
      </c>
      <c r="G59" s="120" t="s">
        <v>122</v>
      </c>
      <c r="H59" s="120" t="s">
        <v>133</v>
      </c>
      <c r="I59" s="6">
        <v>900</v>
      </c>
      <c r="J59" s="167">
        <f>'Приложение 3'!J39</f>
        <v>3.1</v>
      </c>
      <c r="K59" s="167">
        <f>'Приложение 3'!K39</f>
        <v>3.2</v>
      </c>
      <c r="L59" s="167">
        <f>'Приложение 3'!L39</f>
        <v>3.3</v>
      </c>
      <c r="M59" s="184"/>
    </row>
    <row r="60" spans="1:13" ht="90" customHeight="1" x14ac:dyDescent="0.2">
      <c r="A60" s="105" t="s">
        <v>501</v>
      </c>
      <c r="B60" s="120" t="s">
        <v>122</v>
      </c>
      <c r="C60" s="120" t="s">
        <v>8</v>
      </c>
      <c r="D60" s="120" t="s">
        <v>122</v>
      </c>
      <c r="E60" s="120" t="s">
        <v>154</v>
      </c>
      <c r="F60" s="120"/>
      <c r="G60" s="120"/>
      <c r="H60" s="120"/>
      <c r="I60" s="6"/>
      <c r="J60" s="167">
        <f>J61</f>
        <v>110.3</v>
      </c>
      <c r="K60" s="167">
        <f t="shared" ref="K60:K64" si="29">K61</f>
        <v>118.5</v>
      </c>
      <c r="L60" s="167">
        <f t="shared" ref="L60:L64" si="30">L61</f>
        <v>127.1</v>
      </c>
      <c r="M60" s="184"/>
    </row>
    <row r="61" spans="1:13" ht="89.25" x14ac:dyDescent="0.2">
      <c r="A61" s="98" t="s">
        <v>130</v>
      </c>
      <c r="B61" s="120" t="s">
        <v>122</v>
      </c>
      <c r="C61" s="120" t="s">
        <v>8</v>
      </c>
      <c r="D61" s="120" t="s">
        <v>122</v>
      </c>
      <c r="E61" s="120" t="s">
        <v>154</v>
      </c>
      <c r="F61" s="120" t="s">
        <v>129</v>
      </c>
      <c r="G61" s="121"/>
      <c r="H61" s="121"/>
      <c r="I61" s="8"/>
      <c r="J61" s="167">
        <f t="shared" ref="J61:J63" si="31">J62</f>
        <v>110.3</v>
      </c>
      <c r="K61" s="167">
        <f t="shared" si="29"/>
        <v>118.5</v>
      </c>
      <c r="L61" s="167">
        <f t="shared" si="30"/>
        <v>127.1</v>
      </c>
      <c r="M61" s="184"/>
    </row>
    <row r="62" spans="1:13" ht="38.25" x14ac:dyDescent="0.2">
      <c r="A62" s="98" t="s">
        <v>132</v>
      </c>
      <c r="B62" s="120" t="s">
        <v>122</v>
      </c>
      <c r="C62" s="120" t="s">
        <v>8</v>
      </c>
      <c r="D62" s="120" t="s">
        <v>122</v>
      </c>
      <c r="E62" s="120" t="s">
        <v>154</v>
      </c>
      <c r="F62" s="120" t="s">
        <v>131</v>
      </c>
      <c r="G62" s="121"/>
      <c r="H62" s="121"/>
      <c r="I62" s="8"/>
      <c r="J62" s="167">
        <f t="shared" si="31"/>
        <v>110.3</v>
      </c>
      <c r="K62" s="167">
        <f t="shared" si="29"/>
        <v>118.5</v>
      </c>
      <c r="L62" s="167">
        <f t="shared" si="30"/>
        <v>127.1</v>
      </c>
      <c r="M62" s="184"/>
    </row>
    <row r="63" spans="1:13" x14ac:dyDescent="0.2">
      <c r="A63" s="99" t="s">
        <v>121</v>
      </c>
      <c r="B63" s="120" t="s">
        <v>122</v>
      </c>
      <c r="C63" s="120" t="s">
        <v>8</v>
      </c>
      <c r="D63" s="120" t="s">
        <v>122</v>
      </c>
      <c r="E63" s="120" t="s">
        <v>154</v>
      </c>
      <c r="F63" s="120" t="s">
        <v>131</v>
      </c>
      <c r="G63" s="120" t="s">
        <v>122</v>
      </c>
      <c r="H63" s="121"/>
      <c r="I63" s="8"/>
      <c r="J63" s="167">
        <f t="shared" si="31"/>
        <v>110.3</v>
      </c>
      <c r="K63" s="167">
        <f t="shared" si="29"/>
        <v>118.5</v>
      </c>
      <c r="L63" s="167">
        <f t="shared" si="30"/>
        <v>127.1</v>
      </c>
      <c r="M63" s="184"/>
    </row>
    <row r="64" spans="1:13" ht="76.5" x14ac:dyDescent="0.2">
      <c r="A64" s="119" t="s">
        <v>134</v>
      </c>
      <c r="B64" s="120" t="s">
        <v>122</v>
      </c>
      <c r="C64" s="120" t="s">
        <v>8</v>
      </c>
      <c r="D64" s="120" t="s">
        <v>122</v>
      </c>
      <c r="E64" s="120" t="s">
        <v>154</v>
      </c>
      <c r="F64" s="120" t="s">
        <v>131</v>
      </c>
      <c r="G64" s="120" t="s">
        <v>122</v>
      </c>
      <c r="H64" s="120" t="s">
        <v>133</v>
      </c>
      <c r="I64" s="8"/>
      <c r="J64" s="167">
        <f>J65</f>
        <v>110.3</v>
      </c>
      <c r="K64" s="167">
        <f t="shared" si="29"/>
        <v>118.5</v>
      </c>
      <c r="L64" s="167">
        <f t="shared" si="30"/>
        <v>127.1</v>
      </c>
      <c r="M64" s="184"/>
    </row>
    <row r="65" spans="1:13" ht="51" x14ac:dyDescent="0.2">
      <c r="A65" s="105" t="s">
        <v>120</v>
      </c>
      <c r="B65" s="120" t="s">
        <v>122</v>
      </c>
      <c r="C65" s="120" t="s">
        <v>8</v>
      </c>
      <c r="D65" s="120" t="s">
        <v>122</v>
      </c>
      <c r="E65" s="120" t="s">
        <v>154</v>
      </c>
      <c r="F65" s="120" t="s">
        <v>131</v>
      </c>
      <c r="G65" s="120" t="s">
        <v>122</v>
      </c>
      <c r="H65" s="120" t="s">
        <v>133</v>
      </c>
      <c r="I65" s="6">
        <v>900</v>
      </c>
      <c r="J65" s="167">
        <f>'Приложение 3'!J42</f>
        <v>110.3</v>
      </c>
      <c r="K65" s="167">
        <f>'Приложение 3'!K42</f>
        <v>118.5</v>
      </c>
      <c r="L65" s="167">
        <f>'Приложение 3'!L42</f>
        <v>127.1</v>
      </c>
      <c r="M65" s="184"/>
    </row>
    <row r="66" spans="1:13" ht="127.5" x14ac:dyDescent="0.2">
      <c r="A66" s="105" t="s">
        <v>156</v>
      </c>
      <c r="B66" s="120" t="s">
        <v>122</v>
      </c>
      <c r="C66" s="120" t="s">
        <v>8</v>
      </c>
      <c r="D66" s="120" t="s">
        <v>122</v>
      </c>
      <c r="E66" s="120" t="s">
        <v>155</v>
      </c>
      <c r="F66" s="120"/>
      <c r="G66" s="120"/>
      <c r="H66" s="120"/>
      <c r="I66" s="6"/>
      <c r="J66" s="167">
        <f>J67</f>
        <v>194.1</v>
      </c>
      <c r="K66" s="167">
        <f t="shared" ref="K66:K70" si="32">K67</f>
        <v>201.9</v>
      </c>
      <c r="L66" s="167">
        <f t="shared" ref="L66:L70" si="33">L67</f>
        <v>209.9</v>
      </c>
      <c r="M66" s="184"/>
    </row>
    <row r="67" spans="1:13" ht="89.25" x14ac:dyDescent="0.2">
      <c r="A67" s="98" t="s">
        <v>130</v>
      </c>
      <c r="B67" s="120" t="s">
        <v>122</v>
      </c>
      <c r="C67" s="120" t="s">
        <v>8</v>
      </c>
      <c r="D67" s="120" t="s">
        <v>122</v>
      </c>
      <c r="E67" s="120" t="s">
        <v>155</v>
      </c>
      <c r="F67" s="120" t="s">
        <v>129</v>
      </c>
      <c r="G67" s="121"/>
      <c r="H67" s="121"/>
      <c r="I67" s="8"/>
      <c r="J67" s="167">
        <f t="shared" ref="J67:J69" si="34">J68</f>
        <v>194.1</v>
      </c>
      <c r="K67" s="167">
        <f t="shared" si="32"/>
        <v>201.9</v>
      </c>
      <c r="L67" s="167">
        <f t="shared" si="33"/>
        <v>209.9</v>
      </c>
      <c r="M67" s="184"/>
    </row>
    <row r="68" spans="1:13" ht="38.25" x14ac:dyDescent="0.2">
      <c r="A68" s="98" t="s">
        <v>132</v>
      </c>
      <c r="B68" s="120" t="s">
        <v>122</v>
      </c>
      <c r="C68" s="120" t="s">
        <v>8</v>
      </c>
      <c r="D68" s="120" t="s">
        <v>122</v>
      </c>
      <c r="E68" s="120" t="s">
        <v>155</v>
      </c>
      <c r="F68" s="120" t="s">
        <v>131</v>
      </c>
      <c r="G68" s="121"/>
      <c r="H68" s="121"/>
      <c r="I68" s="8"/>
      <c r="J68" s="167">
        <f t="shared" si="34"/>
        <v>194.1</v>
      </c>
      <c r="K68" s="167">
        <f t="shared" si="32"/>
        <v>201.9</v>
      </c>
      <c r="L68" s="167">
        <f t="shared" si="33"/>
        <v>209.9</v>
      </c>
      <c r="M68" s="184"/>
    </row>
    <row r="69" spans="1:13" x14ac:dyDescent="0.2">
      <c r="A69" s="99" t="s">
        <v>121</v>
      </c>
      <c r="B69" s="120" t="s">
        <v>122</v>
      </c>
      <c r="C69" s="120" t="s">
        <v>8</v>
      </c>
      <c r="D69" s="120" t="s">
        <v>122</v>
      </c>
      <c r="E69" s="120" t="s">
        <v>155</v>
      </c>
      <c r="F69" s="120" t="s">
        <v>131</v>
      </c>
      <c r="G69" s="120" t="s">
        <v>122</v>
      </c>
      <c r="H69" s="121"/>
      <c r="I69" s="8"/>
      <c r="J69" s="167">
        <f t="shared" si="34"/>
        <v>194.1</v>
      </c>
      <c r="K69" s="167">
        <f t="shared" si="32"/>
        <v>201.9</v>
      </c>
      <c r="L69" s="167">
        <f t="shared" si="33"/>
        <v>209.9</v>
      </c>
      <c r="M69" s="184"/>
    </row>
    <row r="70" spans="1:13" ht="76.5" x14ac:dyDescent="0.2">
      <c r="A70" s="119" t="s">
        <v>134</v>
      </c>
      <c r="B70" s="120" t="s">
        <v>122</v>
      </c>
      <c r="C70" s="120" t="s">
        <v>8</v>
      </c>
      <c r="D70" s="120" t="s">
        <v>122</v>
      </c>
      <c r="E70" s="120" t="s">
        <v>155</v>
      </c>
      <c r="F70" s="120" t="s">
        <v>131</v>
      </c>
      <c r="G70" s="120" t="s">
        <v>122</v>
      </c>
      <c r="H70" s="120" t="s">
        <v>133</v>
      </c>
      <c r="I70" s="8"/>
      <c r="J70" s="167">
        <f>J71</f>
        <v>194.1</v>
      </c>
      <c r="K70" s="167">
        <f t="shared" si="32"/>
        <v>201.9</v>
      </c>
      <c r="L70" s="167">
        <f t="shared" si="33"/>
        <v>209.9</v>
      </c>
      <c r="M70" s="184"/>
    </row>
    <row r="71" spans="1:13" ht="51" x14ac:dyDescent="0.2">
      <c r="A71" s="105" t="s">
        <v>120</v>
      </c>
      <c r="B71" s="120" t="s">
        <v>122</v>
      </c>
      <c r="C71" s="120" t="s">
        <v>8</v>
      </c>
      <c r="D71" s="120" t="s">
        <v>122</v>
      </c>
      <c r="E71" s="120" t="s">
        <v>155</v>
      </c>
      <c r="F71" s="120" t="s">
        <v>131</v>
      </c>
      <c r="G71" s="120" t="s">
        <v>122</v>
      </c>
      <c r="H71" s="120" t="s">
        <v>133</v>
      </c>
      <c r="I71" s="6">
        <v>900</v>
      </c>
      <c r="J71" s="167">
        <f>'Приложение 3'!J45</f>
        <v>194.1</v>
      </c>
      <c r="K71" s="167">
        <f>'Приложение 3'!K45</f>
        <v>201.9</v>
      </c>
      <c r="L71" s="167">
        <f>'Приложение 3'!L45</f>
        <v>209.9</v>
      </c>
      <c r="M71" s="184"/>
    </row>
    <row r="72" spans="1:13" ht="104.25" customHeight="1" x14ac:dyDescent="0.2">
      <c r="A72" s="105" t="s">
        <v>304</v>
      </c>
      <c r="B72" s="120" t="s">
        <v>122</v>
      </c>
      <c r="C72" s="120" t="s">
        <v>8</v>
      </c>
      <c r="D72" s="120" t="s">
        <v>122</v>
      </c>
      <c r="E72" s="120" t="s">
        <v>303</v>
      </c>
      <c r="F72" s="120"/>
      <c r="G72" s="120"/>
      <c r="H72" s="120"/>
      <c r="I72" s="6"/>
      <c r="J72" s="167">
        <f>J73</f>
        <v>144.69999999999999</v>
      </c>
      <c r="K72" s="167">
        <f t="shared" ref="K72:K76" si="35">K73</f>
        <v>150.5</v>
      </c>
      <c r="L72" s="167">
        <f t="shared" ref="L72:L76" si="36">L73</f>
        <v>156.5</v>
      </c>
      <c r="M72" s="184"/>
    </row>
    <row r="73" spans="1:13" ht="89.25" x14ac:dyDescent="0.2">
      <c r="A73" s="98" t="s">
        <v>130</v>
      </c>
      <c r="B73" s="120" t="s">
        <v>122</v>
      </c>
      <c r="C73" s="120" t="s">
        <v>8</v>
      </c>
      <c r="D73" s="120" t="s">
        <v>122</v>
      </c>
      <c r="E73" s="120" t="s">
        <v>303</v>
      </c>
      <c r="F73" s="120" t="s">
        <v>129</v>
      </c>
      <c r="G73" s="121"/>
      <c r="H73" s="121"/>
      <c r="I73" s="8"/>
      <c r="J73" s="167">
        <f t="shared" ref="J73:J75" si="37">J74</f>
        <v>144.69999999999999</v>
      </c>
      <c r="K73" s="167">
        <f t="shared" si="35"/>
        <v>150.5</v>
      </c>
      <c r="L73" s="167">
        <f t="shared" si="36"/>
        <v>156.5</v>
      </c>
      <c r="M73" s="184"/>
    </row>
    <row r="74" spans="1:13" ht="38.25" x14ac:dyDescent="0.2">
      <c r="A74" s="98" t="s">
        <v>132</v>
      </c>
      <c r="B74" s="120" t="s">
        <v>122</v>
      </c>
      <c r="C74" s="120" t="s">
        <v>8</v>
      </c>
      <c r="D74" s="120" t="s">
        <v>122</v>
      </c>
      <c r="E74" s="120" t="s">
        <v>303</v>
      </c>
      <c r="F74" s="120" t="s">
        <v>131</v>
      </c>
      <c r="G74" s="121"/>
      <c r="H74" s="121"/>
      <c r="I74" s="8"/>
      <c r="J74" s="167">
        <f t="shared" si="37"/>
        <v>144.69999999999999</v>
      </c>
      <c r="K74" s="167">
        <f t="shared" si="35"/>
        <v>150.5</v>
      </c>
      <c r="L74" s="167">
        <f t="shared" si="36"/>
        <v>156.5</v>
      </c>
      <c r="M74" s="184"/>
    </row>
    <row r="75" spans="1:13" x14ac:dyDescent="0.2">
      <c r="A75" s="99" t="s">
        <v>121</v>
      </c>
      <c r="B75" s="120" t="s">
        <v>122</v>
      </c>
      <c r="C75" s="120" t="s">
        <v>8</v>
      </c>
      <c r="D75" s="120" t="s">
        <v>122</v>
      </c>
      <c r="E75" s="120" t="s">
        <v>303</v>
      </c>
      <c r="F75" s="120" t="s">
        <v>131</v>
      </c>
      <c r="G75" s="120" t="s">
        <v>122</v>
      </c>
      <c r="H75" s="121"/>
      <c r="I75" s="8"/>
      <c r="J75" s="167">
        <f t="shared" si="37"/>
        <v>144.69999999999999</v>
      </c>
      <c r="K75" s="167">
        <f t="shared" si="35"/>
        <v>150.5</v>
      </c>
      <c r="L75" s="167">
        <f t="shared" si="36"/>
        <v>156.5</v>
      </c>
      <c r="M75" s="184"/>
    </row>
    <row r="76" spans="1:13" ht="76.5" x14ac:dyDescent="0.2">
      <c r="A76" s="119" t="s">
        <v>134</v>
      </c>
      <c r="B76" s="120" t="s">
        <v>122</v>
      </c>
      <c r="C76" s="120" t="s">
        <v>8</v>
      </c>
      <c r="D76" s="120" t="s">
        <v>122</v>
      </c>
      <c r="E76" s="120" t="s">
        <v>303</v>
      </c>
      <c r="F76" s="120" t="s">
        <v>131</v>
      </c>
      <c r="G76" s="120" t="s">
        <v>122</v>
      </c>
      <c r="H76" s="120" t="s">
        <v>133</v>
      </c>
      <c r="I76" s="8"/>
      <c r="J76" s="167">
        <f>J77</f>
        <v>144.69999999999999</v>
      </c>
      <c r="K76" s="167">
        <f t="shared" si="35"/>
        <v>150.5</v>
      </c>
      <c r="L76" s="167">
        <f t="shared" si="36"/>
        <v>156.5</v>
      </c>
      <c r="M76" s="184"/>
    </row>
    <row r="77" spans="1:13" ht="63.75" x14ac:dyDescent="0.2">
      <c r="A77" s="105" t="s">
        <v>302</v>
      </c>
      <c r="B77" s="120" t="s">
        <v>122</v>
      </c>
      <c r="C77" s="120" t="s">
        <v>8</v>
      </c>
      <c r="D77" s="120" t="s">
        <v>122</v>
      </c>
      <c r="E77" s="120" t="s">
        <v>303</v>
      </c>
      <c r="F77" s="120" t="s">
        <v>131</v>
      </c>
      <c r="G77" s="120" t="s">
        <v>122</v>
      </c>
      <c r="H77" s="120" t="s">
        <v>133</v>
      </c>
      <c r="I77" s="6">
        <v>902</v>
      </c>
      <c r="J77" s="167">
        <f>'Приложение 3'!J326</f>
        <v>144.69999999999999</v>
      </c>
      <c r="K77" s="167">
        <f>'Приложение 3'!K326</f>
        <v>150.5</v>
      </c>
      <c r="L77" s="167">
        <f>'Приложение 3'!L326</f>
        <v>156.5</v>
      </c>
      <c r="M77" s="184"/>
    </row>
    <row r="78" spans="1:13" ht="114.75" x14ac:dyDescent="0.2">
      <c r="A78" s="105" t="s">
        <v>158</v>
      </c>
      <c r="B78" s="120" t="s">
        <v>122</v>
      </c>
      <c r="C78" s="120" t="s">
        <v>8</v>
      </c>
      <c r="D78" s="120" t="s">
        <v>122</v>
      </c>
      <c r="E78" s="103" t="s">
        <v>157</v>
      </c>
      <c r="F78" s="120"/>
      <c r="G78" s="120"/>
      <c r="H78" s="120"/>
      <c r="I78" s="6"/>
      <c r="J78" s="167">
        <f>J79</f>
        <v>34</v>
      </c>
      <c r="K78" s="167">
        <f t="shared" ref="K78:K82" si="38">K79</f>
        <v>34.1</v>
      </c>
      <c r="L78" s="167">
        <f t="shared" ref="L78:L82" si="39">L79</f>
        <v>34.1</v>
      </c>
      <c r="M78" s="184"/>
    </row>
    <row r="79" spans="1:13" ht="89.25" x14ac:dyDescent="0.2">
      <c r="A79" s="98" t="s">
        <v>130</v>
      </c>
      <c r="B79" s="120" t="s">
        <v>122</v>
      </c>
      <c r="C79" s="120" t="s">
        <v>8</v>
      </c>
      <c r="D79" s="120" t="s">
        <v>122</v>
      </c>
      <c r="E79" s="103" t="s">
        <v>157</v>
      </c>
      <c r="F79" s="120" t="s">
        <v>129</v>
      </c>
      <c r="G79" s="121"/>
      <c r="H79" s="121"/>
      <c r="I79" s="8"/>
      <c r="J79" s="167">
        <f t="shared" ref="J79:J81" si="40">J80</f>
        <v>34</v>
      </c>
      <c r="K79" s="167">
        <f t="shared" si="38"/>
        <v>34.1</v>
      </c>
      <c r="L79" s="167">
        <f t="shared" si="39"/>
        <v>34.1</v>
      </c>
      <c r="M79" s="184"/>
    </row>
    <row r="80" spans="1:13" ht="38.25" x14ac:dyDescent="0.2">
      <c r="A80" s="98" t="s">
        <v>132</v>
      </c>
      <c r="B80" s="120" t="s">
        <v>122</v>
      </c>
      <c r="C80" s="120" t="s">
        <v>8</v>
      </c>
      <c r="D80" s="120" t="s">
        <v>122</v>
      </c>
      <c r="E80" s="103" t="s">
        <v>157</v>
      </c>
      <c r="F80" s="120" t="s">
        <v>131</v>
      </c>
      <c r="G80" s="121"/>
      <c r="H80" s="121"/>
      <c r="I80" s="8"/>
      <c r="J80" s="167">
        <f t="shared" si="40"/>
        <v>34</v>
      </c>
      <c r="K80" s="167">
        <f t="shared" si="38"/>
        <v>34.1</v>
      </c>
      <c r="L80" s="167">
        <f t="shared" si="39"/>
        <v>34.1</v>
      </c>
      <c r="M80" s="184"/>
    </row>
    <row r="81" spans="1:13" x14ac:dyDescent="0.2">
      <c r="A81" s="99" t="s">
        <v>121</v>
      </c>
      <c r="B81" s="120" t="s">
        <v>122</v>
      </c>
      <c r="C81" s="120" t="s">
        <v>8</v>
      </c>
      <c r="D81" s="120" t="s">
        <v>122</v>
      </c>
      <c r="E81" s="103" t="s">
        <v>157</v>
      </c>
      <c r="F81" s="120" t="s">
        <v>131</v>
      </c>
      <c r="G81" s="120" t="s">
        <v>122</v>
      </c>
      <c r="H81" s="121"/>
      <c r="I81" s="8"/>
      <c r="J81" s="167">
        <f t="shared" si="40"/>
        <v>34</v>
      </c>
      <c r="K81" s="167">
        <f t="shared" si="38"/>
        <v>34.1</v>
      </c>
      <c r="L81" s="167">
        <f t="shared" si="39"/>
        <v>34.1</v>
      </c>
      <c r="M81" s="184"/>
    </row>
    <row r="82" spans="1:13" ht="76.5" x14ac:dyDescent="0.2">
      <c r="A82" s="119" t="s">
        <v>134</v>
      </c>
      <c r="B82" s="120" t="s">
        <v>122</v>
      </c>
      <c r="C82" s="120" t="s">
        <v>8</v>
      </c>
      <c r="D82" s="120" t="s">
        <v>122</v>
      </c>
      <c r="E82" s="103" t="s">
        <v>157</v>
      </c>
      <c r="F82" s="120" t="s">
        <v>131</v>
      </c>
      <c r="G82" s="120" t="s">
        <v>122</v>
      </c>
      <c r="H82" s="120" t="s">
        <v>133</v>
      </c>
      <c r="I82" s="8"/>
      <c r="J82" s="167">
        <f>J83</f>
        <v>34</v>
      </c>
      <c r="K82" s="167">
        <f t="shared" si="38"/>
        <v>34.1</v>
      </c>
      <c r="L82" s="167">
        <f t="shared" si="39"/>
        <v>34.1</v>
      </c>
      <c r="M82" s="184"/>
    </row>
    <row r="83" spans="1:13" ht="51" x14ac:dyDescent="0.2">
      <c r="A83" s="105" t="s">
        <v>120</v>
      </c>
      <c r="B83" s="120" t="s">
        <v>122</v>
      </c>
      <c r="C83" s="120" t="s">
        <v>8</v>
      </c>
      <c r="D83" s="120" t="s">
        <v>122</v>
      </c>
      <c r="E83" s="103" t="s">
        <v>157</v>
      </c>
      <c r="F83" s="120" t="s">
        <v>131</v>
      </c>
      <c r="G83" s="120" t="s">
        <v>122</v>
      </c>
      <c r="H83" s="120" t="s">
        <v>133</v>
      </c>
      <c r="I83" s="6">
        <v>900</v>
      </c>
      <c r="J83" s="167">
        <f>'Приложение 3'!J48</f>
        <v>34</v>
      </c>
      <c r="K83" s="167">
        <f>'Приложение 3'!K48</f>
        <v>34.1</v>
      </c>
      <c r="L83" s="167">
        <f>'Приложение 3'!L48</f>
        <v>34.1</v>
      </c>
      <c r="M83" s="184"/>
    </row>
    <row r="84" spans="1:13" ht="51" x14ac:dyDescent="0.2">
      <c r="A84" s="105" t="s">
        <v>218</v>
      </c>
      <c r="B84" s="120" t="s">
        <v>122</v>
      </c>
      <c r="C84" s="120" t="s">
        <v>9</v>
      </c>
      <c r="D84" s="120"/>
      <c r="E84" s="120"/>
      <c r="F84" s="120"/>
      <c r="G84" s="121"/>
      <c r="H84" s="121"/>
      <c r="I84" s="8"/>
      <c r="J84" s="167">
        <f>J85</f>
        <v>1919.7</v>
      </c>
      <c r="K84" s="167">
        <f t="shared" ref="K84:L84" si="41">K85</f>
        <v>1995.5</v>
      </c>
      <c r="L84" s="167">
        <f t="shared" si="41"/>
        <v>1995.5</v>
      </c>
      <c r="M84" s="184"/>
    </row>
    <row r="85" spans="1:13" ht="76.5" x14ac:dyDescent="0.2">
      <c r="A85" s="105" t="s">
        <v>219</v>
      </c>
      <c r="B85" s="120" t="s">
        <v>122</v>
      </c>
      <c r="C85" s="120" t="s">
        <v>9</v>
      </c>
      <c r="D85" s="120" t="s">
        <v>168</v>
      </c>
      <c r="E85" s="120"/>
      <c r="F85" s="120"/>
      <c r="G85" s="121"/>
      <c r="H85" s="121"/>
      <c r="I85" s="8"/>
      <c r="J85" s="167">
        <f>J86</f>
        <v>1919.7</v>
      </c>
      <c r="K85" s="167">
        <f t="shared" ref="K85:L85" si="42">K86</f>
        <v>1995.5</v>
      </c>
      <c r="L85" s="167">
        <f t="shared" si="42"/>
        <v>1995.5</v>
      </c>
      <c r="M85" s="184"/>
    </row>
    <row r="86" spans="1:13" ht="25.5" x14ac:dyDescent="0.2">
      <c r="A86" s="107" t="s">
        <v>220</v>
      </c>
      <c r="B86" s="120" t="s">
        <v>122</v>
      </c>
      <c r="C86" s="120" t="s">
        <v>9</v>
      </c>
      <c r="D86" s="120" t="s">
        <v>168</v>
      </c>
      <c r="E86" s="120" t="s">
        <v>215</v>
      </c>
      <c r="F86" s="120"/>
      <c r="G86" s="120"/>
      <c r="H86" s="120"/>
      <c r="I86" s="6"/>
      <c r="J86" s="167">
        <f>J87</f>
        <v>1919.7</v>
      </c>
      <c r="K86" s="167">
        <f t="shared" ref="K86:K90" si="43">K87</f>
        <v>1995.5</v>
      </c>
      <c r="L86" s="167">
        <f t="shared" ref="L86:L90" si="44">L87</f>
        <v>1995.5</v>
      </c>
      <c r="M86" s="184"/>
    </row>
    <row r="87" spans="1:13" ht="25.5" x14ac:dyDescent="0.2">
      <c r="A87" s="102" t="s">
        <v>194</v>
      </c>
      <c r="B87" s="120" t="s">
        <v>122</v>
      </c>
      <c r="C87" s="120" t="s">
        <v>9</v>
      </c>
      <c r="D87" s="120" t="s">
        <v>168</v>
      </c>
      <c r="E87" s="120" t="s">
        <v>215</v>
      </c>
      <c r="F87" s="120" t="s">
        <v>186</v>
      </c>
      <c r="G87" s="121"/>
      <c r="H87" s="121"/>
      <c r="I87" s="8"/>
      <c r="J87" s="167">
        <f t="shared" ref="J87:J90" si="45">J88</f>
        <v>1919.7</v>
      </c>
      <c r="K87" s="167">
        <f t="shared" si="43"/>
        <v>1995.5</v>
      </c>
      <c r="L87" s="167">
        <f t="shared" si="44"/>
        <v>1995.5</v>
      </c>
      <c r="M87" s="184"/>
    </row>
    <row r="88" spans="1:13" ht="25.5" x14ac:dyDescent="0.2">
      <c r="A88" s="102" t="s">
        <v>221</v>
      </c>
      <c r="B88" s="120" t="s">
        <v>122</v>
      </c>
      <c r="C88" s="120" t="s">
        <v>9</v>
      </c>
      <c r="D88" s="120" t="s">
        <v>168</v>
      </c>
      <c r="E88" s="120" t="s">
        <v>215</v>
      </c>
      <c r="F88" s="120" t="s">
        <v>143</v>
      </c>
      <c r="G88" s="121"/>
      <c r="H88" s="121"/>
      <c r="I88" s="8"/>
      <c r="J88" s="167">
        <f t="shared" si="45"/>
        <v>1919.7</v>
      </c>
      <c r="K88" s="167">
        <f t="shared" si="43"/>
        <v>1995.5</v>
      </c>
      <c r="L88" s="167">
        <f t="shared" si="44"/>
        <v>1995.5</v>
      </c>
      <c r="M88" s="184"/>
    </row>
    <row r="89" spans="1:13" x14ac:dyDescent="0.2">
      <c r="A89" s="105" t="s">
        <v>216</v>
      </c>
      <c r="B89" s="120" t="s">
        <v>122</v>
      </c>
      <c r="C89" s="120" t="s">
        <v>9</v>
      </c>
      <c r="D89" s="120" t="s">
        <v>168</v>
      </c>
      <c r="E89" s="120" t="s">
        <v>215</v>
      </c>
      <c r="F89" s="120" t="s">
        <v>143</v>
      </c>
      <c r="G89" s="120" t="s">
        <v>17</v>
      </c>
      <c r="H89" s="121"/>
      <c r="I89" s="8"/>
      <c r="J89" s="167">
        <f t="shared" si="45"/>
        <v>1919.7</v>
      </c>
      <c r="K89" s="167">
        <f t="shared" si="43"/>
        <v>1995.5</v>
      </c>
      <c r="L89" s="167">
        <f t="shared" si="44"/>
        <v>1995.5</v>
      </c>
      <c r="M89" s="184"/>
    </row>
    <row r="90" spans="1:13" x14ac:dyDescent="0.2">
      <c r="A90" s="105" t="s">
        <v>217</v>
      </c>
      <c r="B90" s="120" t="s">
        <v>122</v>
      </c>
      <c r="C90" s="120" t="s">
        <v>9</v>
      </c>
      <c r="D90" s="120" t="s">
        <v>168</v>
      </c>
      <c r="E90" s="120" t="s">
        <v>215</v>
      </c>
      <c r="F90" s="120" t="s">
        <v>143</v>
      </c>
      <c r="G90" s="120" t="s">
        <v>17</v>
      </c>
      <c r="H90" s="120" t="s">
        <v>122</v>
      </c>
      <c r="I90" s="8"/>
      <c r="J90" s="167">
        <f t="shared" si="45"/>
        <v>1919.7</v>
      </c>
      <c r="K90" s="167">
        <f t="shared" si="43"/>
        <v>1995.5</v>
      </c>
      <c r="L90" s="167">
        <f t="shared" si="44"/>
        <v>1995.5</v>
      </c>
      <c r="M90" s="184"/>
    </row>
    <row r="91" spans="1:13" ht="51" x14ac:dyDescent="0.2">
      <c r="A91" s="105" t="s">
        <v>120</v>
      </c>
      <c r="B91" s="120" t="s">
        <v>122</v>
      </c>
      <c r="C91" s="120" t="s">
        <v>9</v>
      </c>
      <c r="D91" s="120" t="s">
        <v>168</v>
      </c>
      <c r="E91" s="120" t="s">
        <v>215</v>
      </c>
      <c r="F91" s="120" t="s">
        <v>143</v>
      </c>
      <c r="G91" s="120" t="s">
        <v>17</v>
      </c>
      <c r="H91" s="120" t="s">
        <v>122</v>
      </c>
      <c r="I91" s="6">
        <v>900</v>
      </c>
      <c r="J91" s="167">
        <f>'Приложение 3'!J132</f>
        <v>1919.7</v>
      </c>
      <c r="K91" s="167">
        <f>'Приложение 3'!K132</f>
        <v>1995.5</v>
      </c>
      <c r="L91" s="167">
        <f>'Приложение 3'!L132</f>
        <v>1995.5</v>
      </c>
      <c r="M91" s="184"/>
    </row>
    <row r="92" spans="1:13" ht="63.75" x14ac:dyDescent="0.2">
      <c r="A92" s="105" t="s">
        <v>245</v>
      </c>
      <c r="B92" s="120" t="s">
        <v>122</v>
      </c>
      <c r="C92" s="120" t="s">
        <v>11</v>
      </c>
      <c r="D92" s="120"/>
      <c r="E92" s="120"/>
      <c r="F92" s="120"/>
      <c r="G92" s="121"/>
      <c r="H92" s="121"/>
      <c r="I92" s="8"/>
      <c r="J92" s="167">
        <f>J93+J105+J112</f>
        <v>38469.599999999999</v>
      </c>
      <c r="K92" s="167">
        <f>K93+K105+K112</f>
        <v>25960.100000000002</v>
      </c>
      <c r="L92" s="167">
        <f>L93+L105+L112</f>
        <v>26608.399999999998</v>
      </c>
      <c r="M92" s="184"/>
    </row>
    <row r="93" spans="1:13" ht="76.5" x14ac:dyDescent="0.2">
      <c r="A93" s="105" t="s">
        <v>246</v>
      </c>
      <c r="B93" s="120" t="s">
        <v>122</v>
      </c>
      <c r="C93" s="120" t="s">
        <v>11</v>
      </c>
      <c r="D93" s="120" t="s">
        <v>122</v>
      </c>
      <c r="E93" s="120"/>
      <c r="F93" s="120"/>
      <c r="G93" s="121"/>
      <c r="H93" s="121"/>
      <c r="I93" s="8"/>
      <c r="J93" s="167">
        <f>J94</f>
        <v>8474.1999999999989</v>
      </c>
      <c r="K93" s="167">
        <f t="shared" ref="K93" si="46">K94</f>
        <v>6727.2</v>
      </c>
      <c r="L93" s="167">
        <f t="shared" ref="L93" si="47">L94</f>
        <v>6990.0999999999995</v>
      </c>
      <c r="M93" s="184"/>
    </row>
    <row r="94" spans="1:13" x14ac:dyDescent="0.2">
      <c r="A94" s="105" t="s">
        <v>247</v>
      </c>
      <c r="B94" s="120" t="s">
        <v>122</v>
      </c>
      <c r="C94" s="120" t="s">
        <v>11</v>
      </c>
      <c r="D94" s="120" t="s">
        <v>122</v>
      </c>
      <c r="E94" s="120" t="s">
        <v>244</v>
      </c>
      <c r="F94" s="120"/>
      <c r="G94" s="120"/>
      <c r="H94" s="120"/>
      <c r="I94" s="6"/>
      <c r="J94" s="167">
        <f>J95+J100</f>
        <v>8474.1999999999989</v>
      </c>
      <c r="K94" s="167">
        <f t="shared" ref="K94:L94" si="48">K95+K100</f>
        <v>6727.2</v>
      </c>
      <c r="L94" s="167">
        <f t="shared" si="48"/>
        <v>6990.0999999999995</v>
      </c>
      <c r="M94" s="184"/>
    </row>
    <row r="95" spans="1:13" ht="89.25" x14ac:dyDescent="0.2">
      <c r="A95" s="105" t="s">
        <v>130</v>
      </c>
      <c r="B95" s="120" t="s">
        <v>122</v>
      </c>
      <c r="C95" s="120" t="s">
        <v>11</v>
      </c>
      <c r="D95" s="120" t="s">
        <v>122</v>
      </c>
      <c r="E95" s="120" t="s">
        <v>244</v>
      </c>
      <c r="F95" s="120" t="s">
        <v>129</v>
      </c>
      <c r="G95" s="121"/>
      <c r="H95" s="121"/>
      <c r="I95" s="8"/>
      <c r="J95" s="167">
        <f t="shared" ref="J95:J98" si="49">J96</f>
        <v>8084.4</v>
      </c>
      <c r="K95" s="167">
        <f t="shared" ref="K95:K98" si="50">K96</f>
        <v>6324.8</v>
      </c>
      <c r="L95" s="167">
        <f t="shared" ref="L95:L98" si="51">L96</f>
        <v>6574.7</v>
      </c>
      <c r="M95" s="184"/>
    </row>
    <row r="96" spans="1:13" ht="25.5" x14ac:dyDescent="0.2">
      <c r="A96" s="102" t="s">
        <v>178</v>
      </c>
      <c r="B96" s="120" t="s">
        <v>122</v>
      </c>
      <c r="C96" s="120" t="s">
        <v>11</v>
      </c>
      <c r="D96" s="120" t="s">
        <v>122</v>
      </c>
      <c r="E96" s="120" t="s">
        <v>244</v>
      </c>
      <c r="F96" s="120" t="s">
        <v>175</v>
      </c>
      <c r="G96" s="121"/>
      <c r="H96" s="121"/>
      <c r="I96" s="8"/>
      <c r="J96" s="167">
        <f t="shared" si="49"/>
        <v>8084.4</v>
      </c>
      <c r="K96" s="167">
        <f t="shared" si="50"/>
        <v>6324.8</v>
      </c>
      <c r="L96" s="167">
        <f t="shared" si="51"/>
        <v>6574.7</v>
      </c>
      <c r="M96" s="184"/>
    </row>
    <row r="97" spans="1:13" x14ac:dyDescent="0.2">
      <c r="A97" s="99" t="s">
        <v>121</v>
      </c>
      <c r="B97" s="120" t="s">
        <v>122</v>
      </c>
      <c r="C97" s="120" t="s">
        <v>11</v>
      </c>
      <c r="D97" s="120" t="s">
        <v>122</v>
      </c>
      <c r="E97" s="120" t="s">
        <v>244</v>
      </c>
      <c r="F97" s="120" t="s">
        <v>175</v>
      </c>
      <c r="G97" s="120" t="s">
        <v>122</v>
      </c>
      <c r="H97" s="121"/>
      <c r="I97" s="8"/>
      <c r="J97" s="167">
        <f t="shared" si="49"/>
        <v>8084.4</v>
      </c>
      <c r="K97" s="167">
        <f t="shared" si="50"/>
        <v>6324.8</v>
      </c>
      <c r="L97" s="167">
        <f t="shared" si="51"/>
        <v>6574.7</v>
      </c>
      <c r="M97" s="184"/>
    </row>
    <row r="98" spans="1:13" ht="25.5" x14ac:dyDescent="0.2">
      <c r="A98" s="105" t="s">
        <v>177</v>
      </c>
      <c r="B98" s="120" t="s">
        <v>122</v>
      </c>
      <c r="C98" s="120" t="s">
        <v>11</v>
      </c>
      <c r="D98" s="120" t="s">
        <v>122</v>
      </c>
      <c r="E98" s="120" t="s">
        <v>244</v>
      </c>
      <c r="F98" s="120" t="s">
        <v>175</v>
      </c>
      <c r="G98" s="120" t="s">
        <v>122</v>
      </c>
      <c r="H98" s="120" t="s">
        <v>173</v>
      </c>
      <c r="I98" s="8"/>
      <c r="J98" s="167">
        <f t="shared" si="49"/>
        <v>8084.4</v>
      </c>
      <c r="K98" s="167">
        <f t="shared" si="50"/>
        <v>6324.8</v>
      </c>
      <c r="L98" s="167">
        <f t="shared" si="51"/>
        <v>6574.7</v>
      </c>
      <c r="M98" s="184"/>
    </row>
    <row r="99" spans="1:13" ht="53.25" customHeight="1" x14ac:dyDescent="0.2">
      <c r="A99" s="105" t="s">
        <v>336</v>
      </c>
      <c r="B99" s="120" t="s">
        <v>122</v>
      </c>
      <c r="C99" s="120" t="s">
        <v>11</v>
      </c>
      <c r="D99" s="120" t="s">
        <v>122</v>
      </c>
      <c r="E99" s="120" t="s">
        <v>244</v>
      </c>
      <c r="F99" s="120" t="s">
        <v>175</v>
      </c>
      <c r="G99" s="120" t="s">
        <v>122</v>
      </c>
      <c r="H99" s="120" t="s">
        <v>173</v>
      </c>
      <c r="I99" s="6">
        <v>901</v>
      </c>
      <c r="J99" s="167">
        <f>'Приложение 3'!J183</f>
        <v>8084.4</v>
      </c>
      <c r="K99" s="167">
        <f>'Приложение 3'!K183</f>
        <v>6324.8</v>
      </c>
      <c r="L99" s="167">
        <f>'Приложение 3'!L183</f>
        <v>6574.7</v>
      </c>
      <c r="M99" s="184"/>
    </row>
    <row r="100" spans="1:13" ht="38.25" x14ac:dyDescent="0.2">
      <c r="A100" s="102" t="s">
        <v>141</v>
      </c>
      <c r="B100" s="120" t="s">
        <v>122</v>
      </c>
      <c r="C100" s="120" t="s">
        <v>11</v>
      </c>
      <c r="D100" s="120" t="s">
        <v>122</v>
      </c>
      <c r="E100" s="120" t="s">
        <v>244</v>
      </c>
      <c r="F100" s="120" t="s">
        <v>139</v>
      </c>
      <c r="G100" s="121"/>
      <c r="H100" s="121"/>
      <c r="I100" s="8"/>
      <c r="J100" s="167">
        <f t="shared" ref="J100:J103" si="52">J101</f>
        <v>389.8</v>
      </c>
      <c r="K100" s="167">
        <f t="shared" ref="K100:K103" si="53">K101</f>
        <v>402.4</v>
      </c>
      <c r="L100" s="167">
        <f t="shared" ref="L100:L103" si="54">L101</f>
        <v>415.4</v>
      </c>
      <c r="M100" s="184"/>
    </row>
    <row r="101" spans="1:13" ht="38.25" x14ac:dyDescent="0.2">
      <c r="A101" s="102" t="s">
        <v>142</v>
      </c>
      <c r="B101" s="120" t="s">
        <v>122</v>
      </c>
      <c r="C101" s="120" t="s">
        <v>11</v>
      </c>
      <c r="D101" s="120" t="s">
        <v>122</v>
      </c>
      <c r="E101" s="120" t="s">
        <v>244</v>
      </c>
      <c r="F101" s="120" t="s">
        <v>140</v>
      </c>
      <c r="G101" s="121"/>
      <c r="H101" s="121"/>
      <c r="I101" s="8"/>
      <c r="J101" s="167">
        <f t="shared" si="52"/>
        <v>389.8</v>
      </c>
      <c r="K101" s="167">
        <f t="shared" si="53"/>
        <v>402.4</v>
      </c>
      <c r="L101" s="167">
        <f t="shared" si="54"/>
        <v>415.4</v>
      </c>
      <c r="M101" s="184"/>
    </row>
    <row r="102" spans="1:13" x14ac:dyDescent="0.2">
      <c r="A102" s="99" t="s">
        <v>121</v>
      </c>
      <c r="B102" s="120" t="s">
        <v>122</v>
      </c>
      <c r="C102" s="120" t="s">
        <v>11</v>
      </c>
      <c r="D102" s="120" t="s">
        <v>122</v>
      </c>
      <c r="E102" s="120" t="s">
        <v>244</v>
      </c>
      <c r="F102" s="120" t="s">
        <v>140</v>
      </c>
      <c r="G102" s="120" t="s">
        <v>122</v>
      </c>
      <c r="H102" s="121"/>
      <c r="I102" s="8"/>
      <c r="J102" s="167">
        <f t="shared" si="52"/>
        <v>389.8</v>
      </c>
      <c r="K102" s="167">
        <f t="shared" si="53"/>
        <v>402.4</v>
      </c>
      <c r="L102" s="167">
        <f t="shared" si="54"/>
        <v>415.4</v>
      </c>
      <c r="M102" s="184"/>
    </row>
    <row r="103" spans="1:13" ht="25.5" x14ac:dyDescent="0.2">
      <c r="A103" s="105" t="s">
        <v>177</v>
      </c>
      <c r="B103" s="120" t="s">
        <v>122</v>
      </c>
      <c r="C103" s="120" t="s">
        <v>11</v>
      </c>
      <c r="D103" s="120" t="s">
        <v>122</v>
      </c>
      <c r="E103" s="120" t="s">
        <v>244</v>
      </c>
      <c r="F103" s="120" t="s">
        <v>140</v>
      </c>
      <c r="G103" s="120" t="s">
        <v>122</v>
      </c>
      <c r="H103" s="120" t="s">
        <v>173</v>
      </c>
      <c r="I103" s="8"/>
      <c r="J103" s="167">
        <f t="shared" si="52"/>
        <v>389.8</v>
      </c>
      <c r="K103" s="167">
        <f t="shared" si="53"/>
        <v>402.4</v>
      </c>
      <c r="L103" s="167">
        <f t="shared" si="54"/>
        <v>415.4</v>
      </c>
      <c r="M103" s="184"/>
    </row>
    <row r="104" spans="1:13" ht="52.5" customHeight="1" x14ac:dyDescent="0.2">
      <c r="A104" s="105" t="s">
        <v>336</v>
      </c>
      <c r="B104" s="120" t="s">
        <v>122</v>
      </c>
      <c r="C104" s="120" t="s">
        <v>11</v>
      </c>
      <c r="D104" s="120" t="s">
        <v>122</v>
      </c>
      <c r="E104" s="120" t="s">
        <v>244</v>
      </c>
      <c r="F104" s="120" t="s">
        <v>140</v>
      </c>
      <c r="G104" s="120" t="s">
        <v>122</v>
      </c>
      <c r="H104" s="120" t="s">
        <v>173</v>
      </c>
      <c r="I104" s="6">
        <v>901</v>
      </c>
      <c r="J104" s="167">
        <f>'Приложение 3'!J185</f>
        <v>389.8</v>
      </c>
      <c r="K104" s="167">
        <f>'Приложение 3'!K185</f>
        <v>402.4</v>
      </c>
      <c r="L104" s="167">
        <f>'Приложение 3'!L185</f>
        <v>415.4</v>
      </c>
      <c r="M104" s="184"/>
    </row>
    <row r="105" spans="1:13" ht="76.5" x14ac:dyDescent="0.2">
      <c r="A105" s="105" t="s">
        <v>250</v>
      </c>
      <c r="B105" s="120" t="s">
        <v>122</v>
      </c>
      <c r="C105" s="120" t="s">
        <v>11</v>
      </c>
      <c r="D105" s="120" t="s">
        <v>125</v>
      </c>
      <c r="E105" s="120"/>
      <c r="F105" s="120"/>
      <c r="G105" s="121"/>
      <c r="H105" s="121"/>
      <c r="I105" s="8"/>
      <c r="J105" s="167">
        <f>J106</f>
        <v>13658.4</v>
      </c>
      <c r="K105" s="167">
        <f t="shared" ref="K105:L105" si="55">K106</f>
        <v>8842.7000000000007</v>
      </c>
      <c r="L105" s="167">
        <f t="shared" si="55"/>
        <v>9172.7999999999993</v>
      </c>
      <c r="M105" s="184"/>
    </row>
    <row r="106" spans="1:13" ht="25.5" x14ac:dyDescent="0.2">
      <c r="A106" s="108" t="s">
        <v>251</v>
      </c>
      <c r="B106" s="120" t="s">
        <v>122</v>
      </c>
      <c r="C106" s="120" t="s">
        <v>11</v>
      </c>
      <c r="D106" s="120" t="s">
        <v>125</v>
      </c>
      <c r="E106" s="120" t="s">
        <v>248</v>
      </c>
      <c r="F106" s="120"/>
      <c r="G106" s="120"/>
      <c r="H106" s="120"/>
      <c r="I106" s="6"/>
      <c r="J106" s="167">
        <f>J107</f>
        <v>13658.4</v>
      </c>
      <c r="K106" s="167">
        <f t="shared" ref="K106" si="56">K107</f>
        <v>8842.7000000000007</v>
      </c>
      <c r="L106" s="167">
        <f t="shared" ref="L106" si="57">L107</f>
        <v>9172.7999999999993</v>
      </c>
      <c r="M106" s="184"/>
    </row>
    <row r="107" spans="1:13" ht="51" x14ac:dyDescent="0.2">
      <c r="A107" s="102" t="s">
        <v>231</v>
      </c>
      <c r="B107" s="120" t="s">
        <v>122</v>
      </c>
      <c r="C107" s="120" t="s">
        <v>11</v>
      </c>
      <c r="D107" s="120" t="s">
        <v>125</v>
      </c>
      <c r="E107" s="120" t="s">
        <v>248</v>
      </c>
      <c r="F107" s="120" t="s">
        <v>228</v>
      </c>
      <c r="G107" s="121"/>
      <c r="H107" s="121"/>
      <c r="I107" s="8"/>
      <c r="J107" s="167">
        <f t="shared" ref="J107:J110" si="58">J108</f>
        <v>13658.4</v>
      </c>
      <c r="K107" s="167">
        <f t="shared" ref="K107:K110" si="59">K108</f>
        <v>8842.7000000000007</v>
      </c>
      <c r="L107" s="167">
        <f t="shared" ref="L107:L110" si="60">L108</f>
        <v>9172.7999999999993</v>
      </c>
      <c r="M107" s="184"/>
    </row>
    <row r="108" spans="1:13" x14ac:dyDescent="0.2">
      <c r="A108" s="102" t="s">
        <v>252</v>
      </c>
      <c r="B108" s="120" t="s">
        <v>122</v>
      </c>
      <c r="C108" s="120" t="s">
        <v>11</v>
      </c>
      <c r="D108" s="120" t="s">
        <v>125</v>
      </c>
      <c r="E108" s="120" t="s">
        <v>248</v>
      </c>
      <c r="F108" s="120" t="s">
        <v>249</v>
      </c>
      <c r="G108" s="121"/>
      <c r="H108" s="121"/>
      <c r="I108" s="8"/>
      <c r="J108" s="167">
        <f t="shared" si="58"/>
        <v>13658.4</v>
      </c>
      <c r="K108" s="167">
        <f t="shared" si="59"/>
        <v>8842.7000000000007</v>
      </c>
      <c r="L108" s="167">
        <f t="shared" si="60"/>
        <v>9172.7999999999993</v>
      </c>
      <c r="M108" s="184"/>
    </row>
    <row r="109" spans="1:13" x14ac:dyDescent="0.2">
      <c r="A109" s="99" t="s">
        <v>121</v>
      </c>
      <c r="B109" s="120" t="s">
        <v>122</v>
      </c>
      <c r="C109" s="120" t="s">
        <v>11</v>
      </c>
      <c r="D109" s="120" t="s">
        <v>125</v>
      </c>
      <c r="E109" s="120" t="s">
        <v>248</v>
      </c>
      <c r="F109" s="120" t="s">
        <v>249</v>
      </c>
      <c r="G109" s="120" t="s">
        <v>122</v>
      </c>
      <c r="H109" s="121"/>
      <c r="I109" s="8"/>
      <c r="J109" s="167">
        <f t="shared" si="58"/>
        <v>13658.4</v>
      </c>
      <c r="K109" s="167">
        <f t="shared" si="59"/>
        <v>8842.7000000000007</v>
      </c>
      <c r="L109" s="167">
        <f t="shared" si="60"/>
        <v>9172.7999999999993</v>
      </c>
      <c r="M109" s="184"/>
    </row>
    <row r="110" spans="1:13" ht="25.5" x14ac:dyDescent="0.2">
      <c r="A110" s="105" t="s">
        <v>177</v>
      </c>
      <c r="B110" s="120" t="s">
        <v>122</v>
      </c>
      <c r="C110" s="120" t="s">
        <v>11</v>
      </c>
      <c r="D110" s="120" t="s">
        <v>125</v>
      </c>
      <c r="E110" s="120" t="s">
        <v>248</v>
      </c>
      <c r="F110" s="120" t="s">
        <v>249</v>
      </c>
      <c r="G110" s="120" t="s">
        <v>122</v>
      </c>
      <c r="H110" s="120" t="s">
        <v>173</v>
      </c>
      <c r="I110" s="8"/>
      <c r="J110" s="167">
        <f t="shared" si="58"/>
        <v>13658.4</v>
      </c>
      <c r="K110" s="167">
        <f t="shared" si="59"/>
        <v>8842.7000000000007</v>
      </c>
      <c r="L110" s="167">
        <f t="shared" si="60"/>
        <v>9172.7999999999993</v>
      </c>
      <c r="M110" s="184"/>
    </row>
    <row r="111" spans="1:13" ht="51" customHeight="1" x14ac:dyDescent="0.2">
      <c r="A111" s="105" t="s">
        <v>336</v>
      </c>
      <c r="B111" s="120" t="s">
        <v>122</v>
      </c>
      <c r="C111" s="120" t="s">
        <v>11</v>
      </c>
      <c r="D111" s="120" t="s">
        <v>125</v>
      </c>
      <c r="E111" s="120" t="s">
        <v>248</v>
      </c>
      <c r="F111" s="120" t="s">
        <v>249</v>
      </c>
      <c r="G111" s="120" t="s">
        <v>122</v>
      </c>
      <c r="H111" s="120" t="s">
        <v>173</v>
      </c>
      <c r="I111" s="6">
        <v>901</v>
      </c>
      <c r="J111" s="167">
        <f>'Приложение 3'!J189</f>
        <v>13658.4</v>
      </c>
      <c r="K111" s="167">
        <f>'Приложение 3'!K189</f>
        <v>8842.7000000000007</v>
      </c>
      <c r="L111" s="167">
        <f>'Приложение 3'!L189</f>
        <v>9172.7999999999993</v>
      </c>
      <c r="M111" s="184"/>
    </row>
    <row r="112" spans="1:13" ht="51" customHeight="1" x14ac:dyDescent="0.2">
      <c r="A112" s="105" t="s">
        <v>472</v>
      </c>
      <c r="B112" s="120" t="s">
        <v>122</v>
      </c>
      <c r="C112" s="120" t="s">
        <v>11</v>
      </c>
      <c r="D112" s="120" t="s">
        <v>179</v>
      </c>
      <c r="E112" s="120"/>
      <c r="F112" s="120"/>
      <c r="G112" s="121"/>
      <c r="H112" s="121"/>
      <c r="I112" s="8"/>
      <c r="J112" s="167">
        <f>J113</f>
        <v>16337</v>
      </c>
      <c r="K112" s="167">
        <f t="shared" ref="K112:L117" si="61">K113</f>
        <v>10390.200000000001</v>
      </c>
      <c r="L112" s="167">
        <f t="shared" si="61"/>
        <v>10445.5</v>
      </c>
      <c r="M112" s="184"/>
    </row>
    <row r="113" spans="1:13" ht="28.5" customHeight="1" x14ac:dyDescent="0.2">
      <c r="A113" s="108" t="s">
        <v>473</v>
      </c>
      <c r="B113" s="120" t="s">
        <v>122</v>
      </c>
      <c r="C113" s="120" t="s">
        <v>11</v>
      </c>
      <c r="D113" s="120" t="s">
        <v>179</v>
      </c>
      <c r="E113" s="120" t="s">
        <v>474</v>
      </c>
      <c r="F113" s="120"/>
      <c r="G113" s="120"/>
      <c r="H113" s="120"/>
      <c r="I113" s="6"/>
      <c r="J113" s="167">
        <f>J114</f>
        <v>16337</v>
      </c>
      <c r="K113" s="167">
        <f t="shared" si="61"/>
        <v>10390.200000000001</v>
      </c>
      <c r="L113" s="167">
        <f t="shared" si="61"/>
        <v>10445.5</v>
      </c>
      <c r="M113" s="184"/>
    </row>
    <row r="114" spans="1:13" ht="51" customHeight="1" x14ac:dyDescent="0.2">
      <c r="A114" s="102" t="s">
        <v>231</v>
      </c>
      <c r="B114" s="120" t="s">
        <v>122</v>
      </c>
      <c r="C114" s="120" t="s">
        <v>11</v>
      </c>
      <c r="D114" s="120" t="s">
        <v>179</v>
      </c>
      <c r="E114" s="120" t="s">
        <v>474</v>
      </c>
      <c r="F114" s="120" t="s">
        <v>228</v>
      </c>
      <c r="G114" s="121"/>
      <c r="H114" s="121"/>
      <c r="I114" s="8"/>
      <c r="J114" s="167">
        <f t="shared" ref="J114:J117" si="62">J115</f>
        <v>16337</v>
      </c>
      <c r="K114" s="167">
        <f t="shared" si="61"/>
        <v>10390.200000000001</v>
      </c>
      <c r="L114" s="167">
        <f t="shared" si="61"/>
        <v>10445.5</v>
      </c>
      <c r="M114" s="184"/>
    </row>
    <row r="115" spans="1:13" ht="15" customHeight="1" x14ac:dyDescent="0.2">
      <c r="A115" s="101" t="s">
        <v>477</v>
      </c>
      <c r="B115" s="120" t="s">
        <v>122</v>
      </c>
      <c r="C115" s="120" t="s">
        <v>11</v>
      </c>
      <c r="D115" s="120" t="s">
        <v>179</v>
      </c>
      <c r="E115" s="120" t="s">
        <v>474</v>
      </c>
      <c r="F115" s="120" t="s">
        <v>476</v>
      </c>
      <c r="G115" s="121"/>
      <c r="H115" s="121"/>
      <c r="I115" s="8"/>
      <c r="J115" s="167">
        <f t="shared" si="62"/>
        <v>16337</v>
      </c>
      <c r="K115" s="167">
        <f t="shared" si="61"/>
        <v>10390.200000000001</v>
      </c>
      <c r="L115" s="167">
        <f t="shared" si="61"/>
        <v>10445.5</v>
      </c>
      <c r="M115" s="184"/>
    </row>
    <row r="116" spans="1:13" ht="11.25" customHeight="1" x14ac:dyDescent="0.2">
      <c r="A116" s="105" t="s">
        <v>450</v>
      </c>
      <c r="B116" s="120" t="s">
        <v>122</v>
      </c>
      <c r="C116" s="120" t="s">
        <v>11</v>
      </c>
      <c r="D116" s="120" t="s">
        <v>179</v>
      </c>
      <c r="E116" s="120" t="s">
        <v>474</v>
      </c>
      <c r="F116" s="120" t="s">
        <v>476</v>
      </c>
      <c r="G116" s="120" t="s">
        <v>168</v>
      </c>
      <c r="H116" s="121"/>
      <c r="I116" s="8"/>
      <c r="J116" s="167">
        <f t="shared" si="62"/>
        <v>16337</v>
      </c>
      <c r="K116" s="167">
        <f t="shared" si="61"/>
        <v>10390.200000000001</v>
      </c>
      <c r="L116" s="167">
        <f t="shared" si="61"/>
        <v>10445.5</v>
      </c>
      <c r="M116" s="184"/>
    </row>
    <row r="117" spans="1:13" ht="13.5" customHeight="1" x14ac:dyDescent="0.2">
      <c r="A117" s="105" t="s">
        <v>475</v>
      </c>
      <c r="B117" s="120" t="s">
        <v>122</v>
      </c>
      <c r="C117" s="120" t="s">
        <v>11</v>
      </c>
      <c r="D117" s="120" t="s">
        <v>179</v>
      </c>
      <c r="E117" s="120" t="s">
        <v>474</v>
      </c>
      <c r="F117" s="120" t="s">
        <v>476</v>
      </c>
      <c r="G117" s="120" t="s">
        <v>168</v>
      </c>
      <c r="H117" s="120" t="s">
        <v>179</v>
      </c>
      <c r="I117" s="8"/>
      <c r="J117" s="167">
        <f t="shared" si="62"/>
        <v>16337</v>
      </c>
      <c r="K117" s="167">
        <f t="shared" si="61"/>
        <v>10390.200000000001</v>
      </c>
      <c r="L117" s="167">
        <f t="shared" si="61"/>
        <v>10445.5</v>
      </c>
      <c r="M117" s="184"/>
    </row>
    <row r="118" spans="1:13" ht="51" customHeight="1" x14ac:dyDescent="0.2">
      <c r="A118" s="105" t="s">
        <v>336</v>
      </c>
      <c r="B118" s="120" t="s">
        <v>122</v>
      </c>
      <c r="C118" s="120" t="s">
        <v>11</v>
      </c>
      <c r="D118" s="120" t="s">
        <v>179</v>
      </c>
      <c r="E118" s="120" t="s">
        <v>474</v>
      </c>
      <c r="F118" s="120" t="s">
        <v>476</v>
      </c>
      <c r="G118" s="120" t="s">
        <v>168</v>
      </c>
      <c r="H118" s="120" t="s">
        <v>179</v>
      </c>
      <c r="I118" s="6">
        <v>901</v>
      </c>
      <c r="J118" s="167">
        <f>'Приложение 3'!J220</f>
        <v>16337</v>
      </c>
      <c r="K118" s="167">
        <f>'Приложение 3'!K220</f>
        <v>10390.200000000001</v>
      </c>
      <c r="L118" s="167">
        <f>'Приложение 3'!L220</f>
        <v>10445.5</v>
      </c>
      <c r="M118" s="184"/>
    </row>
    <row r="119" spans="1:13" ht="52.5" customHeight="1" x14ac:dyDescent="0.2">
      <c r="A119" s="105" t="s">
        <v>423</v>
      </c>
      <c r="B119" s="120" t="s">
        <v>125</v>
      </c>
      <c r="C119" s="120" t="s">
        <v>162</v>
      </c>
      <c r="D119" s="120"/>
      <c r="E119" s="120"/>
      <c r="F119" s="120"/>
      <c r="G119" s="120"/>
      <c r="H119" s="120"/>
      <c r="I119" s="6"/>
      <c r="J119" s="167">
        <f>J120+J134</f>
        <v>141461</v>
      </c>
      <c r="K119" s="167">
        <f>K120+K134</f>
        <v>139652</v>
      </c>
      <c r="L119" s="167">
        <f t="shared" ref="L119" si="63">L120+L134</f>
        <v>146378.29999999999</v>
      </c>
      <c r="M119" s="184"/>
    </row>
    <row r="120" spans="1:13" ht="63.75" x14ac:dyDescent="0.2">
      <c r="A120" s="105" t="s">
        <v>425</v>
      </c>
      <c r="B120" s="120" t="s">
        <v>125</v>
      </c>
      <c r="C120" s="120" t="s">
        <v>8</v>
      </c>
      <c r="D120" s="120"/>
      <c r="E120" s="120"/>
      <c r="F120" s="120"/>
      <c r="G120" s="120"/>
      <c r="H120" s="120"/>
      <c r="I120" s="6"/>
      <c r="J120" s="167">
        <f>J121</f>
        <v>26402.6</v>
      </c>
      <c r="K120" s="167">
        <f t="shared" ref="K120:L120" si="64">K121</f>
        <v>29562.6</v>
      </c>
      <c r="L120" s="167">
        <f t="shared" si="64"/>
        <v>30895.399999999998</v>
      </c>
      <c r="M120" s="184"/>
    </row>
    <row r="121" spans="1:13" ht="87" customHeight="1" x14ac:dyDescent="0.2">
      <c r="A121" s="105" t="s">
        <v>307</v>
      </c>
      <c r="B121" s="120" t="s">
        <v>125</v>
      </c>
      <c r="C121" s="120" t="s">
        <v>8</v>
      </c>
      <c r="D121" s="120" t="s">
        <v>179</v>
      </c>
      <c r="E121" s="120"/>
      <c r="F121" s="120"/>
      <c r="G121" s="121"/>
      <c r="H121" s="121"/>
      <c r="I121" s="8"/>
      <c r="J121" s="167">
        <f>J122+J128</f>
        <v>26402.6</v>
      </c>
      <c r="K121" s="167">
        <f t="shared" ref="K121:L121" si="65">K122+K128</f>
        <v>29562.6</v>
      </c>
      <c r="L121" s="167">
        <f t="shared" si="65"/>
        <v>30895.399999999998</v>
      </c>
      <c r="M121" s="184"/>
    </row>
    <row r="122" spans="1:13" ht="25.5" x14ac:dyDescent="0.2">
      <c r="A122" s="105" t="s">
        <v>306</v>
      </c>
      <c r="B122" s="120" t="s">
        <v>125</v>
      </c>
      <c r="C122" s="120" t="s">
        <v>8</v>
      </c>
      <c r="D122" s="120" t="s">
        <v>179</v>
      </c>
      <c r="E122" s="120" t="s">
        <v>305</v>
      </c>
      <c r="F122" s="120"/>
      <c r="G122" s="120"/>
      <c r="H122" s="120"/>
      <c r="I122" s="6"/>
      <c r="J122" s="167">
        <f>J123</f>
        <v>2400</v>
      </c>
      <c r="K122" s="167">
        <f t="shared" ref="K122:L126" si="66">K123</f>
        <v>3041.5</v>
      </c>
      <c r="L122" s="167">
        <f t="shared" si="66"/>
        <v>3133.3</v>
      </c>
      <c r="M122" s="184"/>
    </row>
    <row r="123" spans="1:13" ht="51" x14ac:dyDescent="0.2">
      <c r="A123" s="102" t="s">
        <v>231</v>
      </c>
      <c r="B123" s="120" t="s">
        <v>125</v>
      </c>
      <c r="C123" s="120" t="s">
        <v>8</v>
      </c>
      <c r="D123" s="120" t="s">
        <v>179</v>
      </c>
      <c r="E123" s="120" t="s">
        <v>305</v>
      </c>
      <c r="F123" s="120" t="s">
        <v>228</v>
      </c>
      <c r="G123" s="121"/>
      <c r="H123" s="121"/>
      <c r="I123" s="8"/>
      <c r="J123" s="167">
        <f t="shared" ref="J123:J126" si="67">J124</f>
        <v>2400</v>
      </c>
      <c r="K123" s="167">
        <f t="shared" si="66"/>
        <v>3041.5</v>
      </c>
      <c r="L123" s="167">
        <f t="shared" si="66"/>
        <v>3133.3</v>
      </c>
      <c r="M123" s="184"/>
    </row>
    <row r="124" spans="1:13" x14ac:dyDescent="0.2">
      <c r="A124" s="102" t="s">
        <v>252</v>
      </c>
      <c r="B124" s="120" t="s">
        <v>125</v>
      </c>
      <c r="C124" s="120" t="s">
        <v>8</v>
      </c>
      <c r="D124" s="120" t="s">
        <v>179</v>
      </c>
      <c r="E124" s="120" t="s">
        <v>305</v>
      </c>
      <c r="F124" s="120" t="s">
        <v>249</v>
      </c>
      <c r="G124" s="121"/>
      <c r="H124" s="121"/>
      <c r="I124" s="8"/>
      <c r="J124" s="167">
        <f t="shared" si="67"/>
        <v>2400</v>
      </c>
      <c r="K124" s="167">
        <f t="shared" si="66"/>
        <v>3041.5</v>
      </c>
      <c r="L124" s="167">
        <f t="shared" si="66"/>
        <v>3133.3</v>
      </c>
      <c r="M124" s="184"/>
    </row>
    <row r="125" spans="1:13" x14ac:dyDescent="0.2">
      <c r="A125" s="105" t="s">
        <v>213</v>
      </c>
      <c r="B125" s="120" t="s">
        <v>125</v>
      </c>
      <c r="C125" s="120" t="s">
        <v>8</v>
      </c>
      <c r="D125" s="120" t="s">
        <v>179</v>
      </c>
      <c r="E125" s="120" t="s">
        <v>305</v>
      </c>
      <c r="F125" s="120" t="s">
        <v>249</v>
      </c>
      <c r="G125" s="120" t="s">
        <v>210</v>
      </c>
      <c r="H125" s="121"/>
      <c r="I125" s="8"/>
      <c r="J125" s="167">
        <f t="shared" si="67"/>
        <v>2400</v>
      </c>
      <c r="K125" s="167">
        <f t="shared" si="66"/>
        <v>3041.5</v>
      </c>
      <c r="L125" s="167">
        <f t="shared" si="66"/>
        <v>3133.3</v>
      </c>
      <c r="M125" s="184"/>
    </row>
    <row r="126" spans="1:13" x14ac:dyDescent="0.2">
      <c r="A126" s="105" t="s">
        <v>260</v>
      </c>
      <c r="B126" s="120" t="s">
        <v>125</v>
      </c>
      <c r="C126" s="120" t="s">
        <v>8</v>
      </c>
      <c r="D126" s="120" t="s">
        <v>179</v>
      </c>
      <c r="E126" s="120" t="s">
        <v>305</v>
      </c>
      <c r="F126" s="120" t="s">
        <v>249</v>
      </c>
      <c r="G126" s="120" t="s">
        <v>210</v>
      </c>
      <c r="H126" s="120" t="s">
        <v>122</v>
      </c>
      <c r="I126" s="8"/>
      <c r="J126" s="167">
        <f t="shared" si="67"/>
        <v>2400</v>
      </c>
      <c r="K126" s="167">
        <f t="shared" si="66"/>
        <v>3041.5</v>
      </c>
      <c r="L126" s="167">
        <f t="shared" si="66"/>
        <v>3133.3</v>
      </c>
      <c r="M126" s="184"/>
    </row>
    <row r="127" spans="1:13" ht="63.75" x14ac:dyDescent="0.2">
      <c r="A127" s="105" t="s">
        <v>302</v>
      </c>
      <c r="B127" s="120" t="s">
        <v>125</v>
      </c>
      <c r="C127" s="120" t="s">
        <v>8</v>
      </c>
      <c r="D127" s="120" t="s">
        <v>179</v>
      </c>
      <c r="E127" s="120" t="s">
        <v>305</v>
      </c>
      <c r="F127" s="120" t="s">
        <v>249</v>
      </c>
      <c r="G127" s="120" t="s">
        <v>210</v>
      </c>
      <c r="H127" s="120" t="s">
        <v>122</v>
      </c>
      <c r="I127" s="6">
        <v>902</v>
      </c>
      <c r="J127" s="167">
        <f>'Приложение 3'!J334</f>
        <v>2400</v>
      </c>
      <c r="K127" s="167">
        <f>'Приложение 3'!K334</f>
        <v>3041.5</v>
      </c>
      <c r="L127" s="167">
        <f>'Приложение 3'!L334</f>
        <v>3133.3</v>
      </c>
      <c r="M127" s="184"/>
    </row>
    <row r="128" spans="1:13" ht="190.5" customHeight="1" x14ac:dyDescent="0.2">
      <c r="A128" s="105" t="s">
        <v>309</v>
      </c>
      <c r="B128" s="120" t="s">
        <v>125</v>
      </c>
      <c r="C128" s="120" t="s">
        <v>8</v>
      </c>
      <c r="D128" s="120" t="s">
        <v>179</v>
      </c>
      <c r="E128" s="120" t="s">
        <v>308</v>
      </c>
      <c r="F128" s="120"/>
      <c r="G128" s="120"/>
      <c r="H128" s="120"/>
      <c r="I128" s="6"/>
      <c r="J128" s="167">
        <f>J129</f>
        <v>24002.6</v>
      </c>
      <c r="K128" s="167">
        <f t="shared" ref="K128:K132" si="68">K129</f>
        <v>26521.1</v>
      </c>
      <c r="L128" s="167">
        <f t="shared" ref="L128:L132" si="69">L129</f>
        <v>27762.1</v>
      </c>
      <c r="M128" s="184"/>
    </row>
    <row r="129" spans="1:13" ht="51" x14ac:dyDescent="0.2">
      <c r="A129" s="102" t="s">
        <v>231</v>
      </c>
      <c r="B129" s="120" t="s">
        <v>125</v>
      </c>
      <c r="C129" s="120" t="s">
        <v>8</v>
      </c>
      <c r="D129" s="120" t="s">
        <v>179</v>
      </c>
      <c r="E129" s="120" t="s">
        <v>308</v>
      </c>
      <c r="F129" s="120" t="s">
        <v>228</v>
      </c>
      <c r="G129" s="121"/>
      <c r="H129" s="121"/>
      <c r="I129" s="8"/>
      <c r="J129" s="167">
        <f t="shared" ref="J129:J132" si="70">J130</f>
        <v>24002.6</v>
      </c>
      <c r="K129" s="167">
        <f t="shared" si="68"/>
        <v>26521.1</v>
      </c>
      <c r="L129" s="167">
        <f t="shared" si="69"/>
        <v>27762.1</v>
      </c>
      <c r="M129" s="184"/>
    </row>
    <row r="130" spans="1:13" x14ac:dyDescent="0.2">
      <c r="A130" s="102" t="s">
        <v>252</v>
      </c>
      <c r="B130" s="120" t="s">
        <v>125</v>
      </c>
      <c r="C130" s="120" t="s">
        <v>8</v>
      </c>
      <c r="D130" s="120" t="s">
        <v>179</v>
      </c>
      <c r="E130" s="120" t="s">
        <v>308</v>
      </c>
      <c r="F130" s="120" t="s">
        <v>249</v>
      </c>
      <c r="G130" s="121"/>
      <c r="H130" s="121"/>
      <c r="I130" s="8"/>
      <c r="J130" s="167">
        <f t="shared" si="70"/>
        <v>24002.6</v>
      </c>
      <c r="K130" s="167">
        <f t="shared" si="68"/>
        <v>26521.1</v>
      </c>
      <c r="L130" s="167">
        <f t="shared" si="69"/>
        <v>27762.1</v>
      </c>
      <c r="M130" s="184"/>
    </row>
    <row r="131" spans="1:13" x14ac:dyDescent="0.2">
      <c r="A131" s="105" t="s">
        <v>213</v>
      </c>
      <c r="B131" s="120" t="s">
        <v>125</v>
      </c>
      <c r="C131" s="120" t="s">
        <v>8</v>
      </c>
      <c r="D131" s="120" t="s">
        <v>179</v>
      </c>
      <c r="E131" s="120" t="s">
        <v>308</v>
      </c>
      <c r="F131" s="120" t="s">
        <v>249</v>
      </c>
      <c r="G131" s="120" t="s">
        <v>210</v>
      </c>
      <c r="H131" s="121"/>
      <c r="I131" s="8"/>
      <c r="J131" s="167">
        <f t="shared" si="70"/>
        <v>24002.6</v>
      </c>
      <c r="K131" s="167">
        <f t="shared" si="68"/>
        <v>26521.1</v>
      </c>
      <c r="L131" s="167">
        <f t="shared" si="69"/>
        <v>27762.1</v>
      </c>
      <c r="M131" s="184"/>
    </row>
    <row r="132" spans="1:13" x14ac:dyDescent="0.2">
      <c r="A132" s="105" t="s">
        <v>260</v>
      </c>
      <c r="B132" s="120" t="s">
        <v>125</v>
      </c>
      <c r="C132" s="120" t="s">
        <v>8</v>
      </c>
      <c r="D132" s="120" t="s">
        <v>179</v>
      </c>
      <c r="E132" s="120" t="s">
        <v>308</v>
      </c>
      <c r="F132" s="120" t="s">
        <v>249</v>
      </c>
      <c r="G132" s="120" t="s">
        <v>210</v>
      </c>
      <c r="H132" s="120" t="s">
        <v>122</v>
      </c>
      <c r="I132" s="8"/>
      <c r="J132" s="167">
        <f t="shared" si="70"/>
        <v>24002.6</v>
      </c>
      <c r="K132" s="167">
        <f t="shared" si="68"/>
        <v>26521.1</v>
      </c>
      <c r="L132" s="167">
        <f t="shared" si="69"/>
        <v>27762.1</v>
      </c>
      <c r="M132" s="184"/>
    </row>
    <row r="133" spans="1:13" ht="63.75" x14ac:dyDescent="0.2">
      <c r="A133" s="105" t="s">
        <v>302</v>
      </c>
      <c r="B133" s="120" t="s">
        <v>125</v>
      </c>
      <c r="C133" s="120" t="s">
        <v>8</v>
      </c>
      <c r="D133" s="120" t="s">
        <v>179</v>
      </c>
      <c r="E133" s="120" t="s">
        <v>308</v>
      </c>
      <c r="F133" s="120" t="s">
        <v>249</v>
      </c>
      <c r="G133" s="120" t="s">
        <v>210</v>
      </c>
      <c r="H133" s="120" t="s">
        <v>122</v>
      </c>
      <c r="I133" s="6">
        <v>902</v>
      </c>
      <c r="J133" s="167">
        <f>'Приложение 3'!J337</f>
        <v>24002.6</v>
      </c>
      <c r="K133" s="167">
        <f>'Приложение 3'!K337</f>
        <v>26521.1</v>
      </c>
      <c r="L133" s="167">
        <f>'Приложение 3'!L337</f>
        <v>27762.1</v>
      </c>
      <c r="M133" s="184"/>
    </row>
    <row r="134" spans="1:13" ht="63.75" x14ac:dyDescent="0.2">
      <c r="A134" s="105" t="s">
        <v>422</v>
      </c>
      <c r="B134" s="120" t="s">
        <v>125</v>
      </c>
      <c r="C134" s="120" t="s">
        <v>9</v>
      </c>
      <c r="D134" s="120"/>
      <c r="E134" s="120"/>
      <c r="F134" s="120"/>
      <c r="G134" s="120"/>
      <c r="H134" s="120"/>
      <c r="I134" s="6"/>
      <c r="J134" s="167">
        <f>J135+J164+J177+J184+J191</f>
        <v>115058.4</v>
      </c>
      <c r="K134" s="167">
        <f t="shared" ref="K134:L134" si="71">K135+K164+K177+K184+K191</f>
        <v>110089.4</v>
      </c>
      <c r="L134" s="167">
        <f t="shared" si="71"/>
        <v>115482.9</v>
      </c>
      <c r="M134" s="184"/>
    </row>
    <row r="135" spans="1:13" ht="88.5" customHeight="1" x14ac:dyDescent="0.2">
      <c r="A135" s="105" t="s">
        <v>262</v>
      </c>
      <c r="B135" s="120" t="s">
        <v>125</v>
      </c>
      <c r="C135" s="120" t="s">
        <v>9</v>
      </c>
      <c r="D135" s="120" t="s">
        <v>179</v>
      </c>
      <c r="E135" s="120"/>
      <c r="F135" s="120"/>
      <c r="G135" s="121"/>
      <c r="H135" s="121"/>
      <c r="I135" s="8"/>
      <c r="J135" s="167">
        <f>J142+J148+J154+J136</f>
        <v>101205.2</v>
      </c>
      <c r="K135" s="167">
        <f t="shared" ref="K135:L135" si="72">K142+K148+K154+K136</f>
        <v>98120.7</v>
      </c>
      <c r="L135" s="167">
        <f t="shared" si="72"/>
        <v>103389.4</v>
      </c>
      <c r="M135" s="184"/>
    </row>
    <row r="136" spans="1:13" ht="63" hidden="1" customHeight="1" x14ac:dyDescent="0.2">
      <c r="A136" s="105" t="s">
        <v>504</v>
      </c>
      <c r="B136" s="120" t="s">
        <v>125</v>
      </c>
      <c r="C136" s="120" t="s">
        <v>9</v>
      </c>
      <c r="D136" s="120" t="s">
        <v>179</v>
      </c>
      <c r="E136" s="120" t="s">
        <v>460</v>
      </c>
      <c r="F136" s="120"/>
      <c r="G136" s="120"/>
      <c r="H136" s="120"/>
      <c r="I136" s="6"/>
      <c r="J136" s="167">
        <f>J137</f>
        <v>0</v>
      </c>
      <c r="K136" s="167">
        <f t="shared" ref="K136:L140" si="73">K137</f>
        <v>0</v>
      </c>
      <c r="L136" s="167">
        <f t="shared" si="73"/>
        <v>0</v>
      </c>
      <c r="M136" s="184"/>
    </row>
    <row r="137" spans="1:13" ht="0.75" hidden="1" customHeight="1" x14ac:dyDescent="0.2">
      <c r="A137" s="102" t="s">
        <v>231</v>
      </c>
      <c r="B137" s="120" t="s">
        <v>125</v>
      </c>
      <c r="C137" s="120" t="s">
        <v>9</v>
      </c>
      <c r="D137" s="120" t="s">
        <v>179</v>
      </c>
      <c r="E137" s="120" t="s">
        <v>460</v>
      </c>
      <c r="F137" s="120" t="s">
        <v>228</v>
      </c>
      <c r="G137" s="121"/>
      <c r="H137" s="121"/>
      <c r="I137" s="8"/>
      <c r="J137" s="167">
        <f t="shared" ref="J137:J138" si="74">J138</f>
        <v>0</v>
      </c>
      <c r="K137" s="167">
        <f t="shared" si="73"/>
        <v>0</v>
      </c>
      <c r="L137" s="167">
        <f t="shared" si="73"/>
        <v>0</v>
      </c>
      <c r="M137" s="184"/>
    </row>
    <row r="138" spans="1:13" ht="15.75" hidden="1" customHeight="1" x14ac:dyDescent="0.2">
      <c r="A138" s="102" t="s">
        <v>252</v>
      </c>
      <c r="B138" s="120" t="s">
        <v>125</v>
      </c>
      <c r="C138" s="120" t="s">
        <v>9</v>
      </c>
      <c r="D138" s="120" t="s">
        <v>179</v>
      </c>
      <c r="E138" s="120" t="s">
        <v>460</v>
      </c>
      <c r="F138" s="120" t="s">
        <v>249</v>
      </c>
      <c r="G138" s="121"/>
      <c r="H138" s="121"/>
      <c r="I138" s="8"/>
      <c r="J138" s="167">
        <f t="shared" si="74"/>
        <v>0</v>
      </c>
      <c r="K138" s="167">
        <f t="shared" si="73"/>
        <v>0</v>
      </c>
      <c r="L138" s="167">
        <f t="shared" si="73"/>
        <v>0</v>
      </c>
      <c r="M138" s="184"/>
    </row>
    <row r="139" spans="1:13" ht="16.5" hidden="1" customHeight="1" x14ac:dyDescent="0.2">
      <c r="A139" s="105" t="s">
        <v>213</v>
      </c>
      <c r="B139" s="120" t="s">
        <v>125</v>
      </c>
      <c r="C139" s="120" t="s">
        <v>9</v>
      </c>
      <c r="D139" s="120" t="s">
        <v>179</v>
      </c>
      <c r="E139" s="120" t="s">
        <v>460</v>
      </c>
      <c r="F139" s="120" t="s">
        <v>249</v>
      </c>
      <c r="G139" s="120" t="s">
        <v>210</v>
      </c>
      <c r="H139" s="121"/>
      <c r="I139" s="8"/>
      <c r="J139" s="167">
        <f>J140</f>
        <v>0</v>
      </c>
      <c r="K139" s="167">
        <f t="shared" si="73"/>
        <v>0</v>
      </c>
      <c r="L139" s="167">
        <f t="shared" si="73"/>
        <v>0</v>
      </c>
      <c r="M139" s="184"/>
    </row>
    <row r="140" spans="1:13" ht="13.5" hidden="1" customHeight="1" x14ac:dyDescent="0.2">
      <c r="A140" s="105" t="s">
        <v>261</v>
      </c>
      <c r="B140" s="120" t="s">
        <v>125</v>
      </c>
      <c r="C140" s="120" t="s">
        <v>9</v>
      </c>
      <c r="D140" s="120" t="s">
        <v>179</v>
      </c>
      <c r="E140" s="120" t="s">
        <v>460</v>
      </c>
      <c r="F140" s="120" t="s">
        <v>249</v>
      </c>
      <c r="G140" s="120" t="s">
        <v>210</v>
      </c>
      <c r="H140" s="120" t="s">
        <v>125</v>
      </c>
      <c r="I140" s="8"/>
      <c r="J140" s="167">
        <f t="shared" ref="J140" si="75">J141</f>
        <v>0</v>
      </c>
      <c r="K140" s="167">
        <f t="shared" si="73"/>
        <v>0</v>
      </c>
      <c r="L140" s="167">
        <f t="shared" si="73"/>
        <v>0</v>
      </c>
      <c r="M140" s="184"/>
    </row>
    <row r="141" spans="1:13" ht="0.75" customHeight="1" x14ac:dyDescent="0.2">
      <c r="A141" s="105" t="s">
        <v>238</v>
      </c>
      <c r="B141" s="120" t="s">
        <v>125</v>
      </c>
      <c r="C141" s="120" t="s">
        <v>9</v>
      </c>
      <c r="D141" s="120" t="s">
        <v>179</v>
      </c>
      <c r="E141" s="120" t="s">
        <v>460</v>
      </c>
      <c r="F141" s="120" t="s">
        <v>249</v>
      </c>
      <c r="G141" s="120" t="s">
        <v>210</v>
      </c>
      <c r="H141" s="120" t="s">
        <v>125</v>
      </c>
      <c r="I141" s="6">
        <v>901</v>
      </c>
      <c r="J141" s="167">
        <f>'Приложение 3'!J228</f>
        <v>0</v>
      </c>
      <c r="K141" s="167">
        <f>'Приложение 3'!K228</f>
        <v>0</v>
      </c>
      <c r="L141" s="167">
        <f>'Приложение 3'!L228</f>
        <v>0</v>
      </c>
      <c r="M141" s="184"/>
    </row>
    <row r="142" spans="1:13" ht="42.75" customHeight="1" x14ac:dyDescent="0.2">
      <c r="A142" s="107" t="s">
        <v>311</v>
      </c>
      <c r="B142" s="120" t="s">
        <v>125</v>
      </c>
      <c r="C142" s="120" t="s">
        <v>9</v>
      </c>
      <c r="D142" s="120" t="s">
        <v>179</v>
      </c>
      <c r="E142" s="120" t="s">
        <v>310</v>
      </c>
      <c r="F142" s="120"/>
      <c r="G142" s="120"/>
      <c r="H142" s="120"/>
      <c r="I142" s="6"/>
      <c r="J142" s="167">
        <f>J143</f>
        <v>6842.5</v>
      </c>
      <c r="K142" s="167">
        <f t="shared" ref="K142:K146" si="76">K143</f>
        <v>7452.9</v>
      </c>
      <c r="L142" s="167">
        <f t="shared" ref="L142:L146" si="77">L143</f>
        <v>7677.9</v>
      </c>
      <c r="M142" s="184"/>
    </row>
    <row r="143" spans="1:13" ht="51" x14ac:dyDescent="0.2">
      <c r="A143" s="102" t="s">
        <v>231</v>
      </c>
      <c r="B143" s="120" t="s">
        <v>125</v>
      </c>
      <c r="C143" s="120" t="s">
        <v>9</v>
      </c>
      <c r="D143" s="120" t="s">
        <v>179</v>
      </c>
      <c r="E143" s="120" t="s">
        <v>310</v>
      </c>
      <c r="F143" s="120" t="s">
        <v>228</v>
      </c>
      <c r="G143" s="121"/>
      <c r="H143" s="121"/>
      <c r="I143" s="8"/>
      <c r="J143" s="167">
        <f t="shared" ref="J143:J144" si="78">J144</f>
        <v>6842.5</v>
      </c>
      <c r="K143" s="167">
        <f t="shared" si="76"/>
        <v>7452.9</v>
      </c>
      <c r="L143" s="167">
        <f t="shared" si="77"/>
        <v>7677.9</v>
      </c>
      <c r="M143" s="184"/>
    </row>
    <row r="144" spans="1:13" x14ac:dyDescent="0.2">
      <c r="A144" s="102" t="s">
        <v>252</v>
      </c>
      <c r="B144" s="120" t="s">
        <v>125</v>
      </c>
      <c r="C144" s="120" t="s">
        <v>9</v>
      </c>
      <c r="D144" s="120" t="s">
        <v>179</v>
      </c>
      <c r="E144" s="120" t="s">
        <v>310</v>
      </c>
      <c r="F144" s="120" t="s">
        <v>249</v>
      </c>
      <c r="G144" s="121"/>
      <c r="H144" s="121"/>
      <c r="I144" s="8"/>
      <c r="J144" s="167">
        <f t="shared" si="78"/>
        <v>6842.5</v>
      </c>
      <c r="K144" s="167">
        <f t="shared" si="76"/>
        <v>7452.9</v>
      </c>
      <c r="L144" s="167">
        <f t="shared" si="77"/>
        <v>7677.9</v>
      </c>
      <c r="M144" s="184"/>
    </row>
    <row r="145" spans="1:13" x14ac:dyDescent="0.2">
      <c r="A145" s="105" t="s">
        <v>213</v>
      </c>
      <c r="B145" s="120" t="s">
        <v>125</v>
      </c>
      <c r="C145" s="120" t="s">
        <v>9</v>
      </c>
      <c r="D145" s="120" t="s">
        <v>179</v>
      </c>
      <c r="E145" s="120" t="s">
        <v>310</v>
      </c>
      <c r="F145" s="120" t="s">
        <v>249</v>
      </c>
      <c r="G145" s="120" t="s">
        <v>210</v>
      </c>
      <c r="H145" s="121"/>
      <c r="I145" s="8"/>
      <c r="J145" s="167">
        <f>J146</f>
        <v>6842.5</v>
      </c>
      <c r="K145" s="167">
        <f t="shared" si="76"/>
        <v>7452.9</v>
      </c>
      <c r="L145" s="167">
        <f t="shared" si="77"/>
        <v>7677.9</v>
      </c>
      <c r="M145" s="184"/>
    </row>
    <row r="146" spans="1:13" x14ac:dyDescent="0.2">
      <c r="A146" s="105" t="s">
        <v>261</v>
      </c>
      <c r="B146" s="120" t="s">
        <v>125</v>
      </c>
      <c r="C146" s="120" t="s">
        <v>9</v>
      </c>
      <c r="D146" s="120" t="s">
        <v>179</v>
      </c>
      <c r="E146" s="120" t="s">
        <v>310</v>
      </c>
      <c r="F146" s="120" t="s">
        <v>249</v>
      </c>
      <c r="G146" s="120" t="s">
        <v>210</v>
      </c>
      <c r="H146" s="120" t="s">
        <v>125</v>
      </c>
      <c r="I146" s="8"/>
      <c r="J146" s="167">
        <f t="shared" ref="J146" si="79">J147</f>
        <v>6842.5</v>
      </c>
      <c r="K146" s="167">
        <f t="shared" si="76"/>
        <v>7452.9</v>
      </c>
      <c r="L146" s="167">
        <f t="shared" si="77"/>
        <v>7677.9</v>
      </c>
      <c r="M146" s="184"/>
    </row>
    <row r="147" spans="1:13" ht="48.75" customHeight="1" x14ac:dyDescent="0.2">
      <c r="A147" s="105" t="s">
        <v>302</v>
      </c>
      <c r="B147" s="120" t="s">
        <v>125</v>
      </c>
      <c r="C147" s="120" t="s">
        <v>9</v>
      </c>
      <c r="D147" s="120" t="s">
        <v>179</v>
      </c>
      <c r="E147" s="120" t="s">
        <v>310</v>
      </c>
      <c r="F147" s="120" t="s">
        <v>249</v>
      </c>
      <c r="G147" s="120" t="s">
        <v>210</v>
      </c>
      <c r="H147" s="120" t="s">
        <v>125</v>
      </c>
      <c r="I147" s="6">
        <v>902</v>
      </c>
      <c r="J147" s="167">
        <f>'Приложение 3'!J344</f>
        <v>6842.5</v>
      </c>
      <c r="K147" s="167">
        <f>'Приложение 3'!K344</f>
        <v>7452.9</v>
      </c>
      <c r="L147" s="167">
        <f>'Приложение 3'!L344</f>
        <v>7677.9</v>
      </c>
      <c r="M147" s="184"/>
    </row>
    <row r="148" spans="1:13" ht="228" customHeight="1" x14ac:dyDescent="0.2">
      <c r="A148" s="105" t="s">
        <v>313</v>
      </c>
      <c r="B148" s="120" t="s">
        <v>125</v>
      </c>
      <c r="C148" s="120" t="s">
        <v>9</v>
      </c>
      <c r="D148" s="120" t="s">
        <v>179</v>
      </c>
      <c r="E148" s="120" t="s">
        <v>312</v>
      </c>
      <c r="F148" s="120"/>
      <c r="G148" s="120"/>
      <c r="H148" s="120"/>
      <c r="I148" s="6"/>
      <c r="J148" s="167">
        <f>J149</f>
        <v>91592.4</v>
      </c>
      <c r="K148" s="167">
        <f t="shared" ref="K148:K152" si="80">K149</f>
        <v>87829.2</v>
      </c>
      <c r="L148" s="167">
        <f t="shared" ref="L148:L152" si="81">L149</f>
        <v>92872.9</v>
      </c>
      <c r="M148" s="184"/>
    </row>
    <row r="149" spans="1:13" ht="51" x14ac:dyDescent="0.2">
      <c r="A149" s="102" t="s">
        <v>231</v>
      </c>
      <c r="B149" s="120" t="s">
        <v>125</v>
      </c>
      <c r="C149" s="120" t="s">
        <v>9</v>
      </c>
      <c r="D149" s="120" t="s">
        <v>179</v>
      </c>
      <c r="E149" s="120" t="s">
        <v>312</v>
      </c>
      <c r="F149" s="120" t="s">
        <v>228</v>
      </c>
      <c r="G149" s="121"/>
      <c r="H149" s="121"/>
      <c r="I149" s="8"/>
      <c r="J149" s="167">
        <f t="shared" ref="J149:J150" si="82">J150</f>
        <v>91592.4</v>
      </c>
      <c r="K149" s="167">
        <f t="shared" si="80"/>
        <v>87829.2</v>
      </c>
      <c r="L149" s="167">
        <f t="shared" si="81"/>
        <v>92872.9</v>
      </c>
      <c r="M149" s="184"/>
    </row>
    <row r="150" spans="1:13" x14ac:dyDescent="0.2">
      <c r="A150" s="102" t="s">
        <v>252</v>
      </c>
      <c r="B150" s="120" t="s">
        <v>125</v>
      </c>
      <c r="C150" s="120" t="s">
        <v>9</v>
      </c>
      <c r="D150" s="120" t="s">
        <v>179</v>
      </c>
      <c r="E150" s="120" t="s">
        <v>312</v>
      </c>
      <c r="F150" s="120" t="s">
        <v>249</v>
      </c>
      <c r="G150" s="121"/>
      <c r="H150" s="121"/>
      <c r="I150" s="8"/>
      <c r="J150" s="167">
        <f t="shared" si="82"/>
        <v>91592.4</v>
      </c>
      <c r="K150" s="167">
        <f t="shared" si="80"/>
        <v>87829.2</v>
      </c>
      <c r="L150" s="167">
        <f t="shared" si="81"/>
        <v>92872.9</v>
      </c>
      <c r="M150" s="184"/>
    </row>
    <row r="151" spans="1:13" x14ac:dyDescent="0.2">
      <c r="A151" s="105" t="s">
        <v>213</v>
      </c>
      <c r="B151" s="120" t="s">
        <v>125</v>
      </c>
      <c r="C151" s="120" t="s">
        <v>9</v>
      </c>
      <c r="D151" s="120" t="s">
        <v>179</v>
      </c>
      <c r="E151" s="120" t="s">
        <v>312</v>
      </c>
      <c r="F151" s="120" t="s">
        <v>249</v>
      </c>
      <c r="G151" s="120" t="s">
        <v>210</v>
      </c>
      <c r="H151" s="121"/>
      <c r="I151" s="8"/>
      <c r="J151" s="167">
        <f>J152</f>
        <v>91592.4</v>
      </c>
      <c r="K151" s="167">
        <f t="shared" si="80"/>
        <v>87829.2</v>
      </c>
      <c r="L151" s="167">
        <f t="shared" si="81"/>
        <v>92872.9</v>
      </c>
      <c r="M151" s="184"/>
    </row>
    <row r="152" spans="1:13" x14ac:dyDescent="0.2">
      <c r="A152" s="105" t="s">
        <v>261</v>
      </c>
      <c r="B152" s="120" t="s">
        <v>125</v>
      </c>
      <c r="C152" s="120" t="s">
        <v>9</v>
      </c>
      <c r="D152" s="120" t="s">
        <v>179</v>
      </c>
      <c r="E152" s="120" t="s">
        <v>312</v>
      </c>
      <c r="F152" s="120" t="s">
        <v>249</v>
      </c>
      <c r="G152" s="120" t="s">
        <v>210</v>
      </c>
      <c r="H152" s="120" t="s">
        <v>125</v>
      </c>
      <c r="I152" s="8"/>
      <c r="J152" s="167">
        <f t="shared" ref="J152" si="83">J153</f>
        <v>91592.4</v>
      </c>
      <c r="K152" s="167">
        <f t="shared" si="80"/>
        <v>87829.2</v>
      </c>
      <c r="L152" s="167">
        <f t="shared" si="81"/>
        <v>92872.9</v>
      </c>
      <c r="M152" s="184"/>
    </row>
    <row r="153" spans="1:13" ht="63.75" x14ac:dyDescent="0.2">
      <c r="A153" s="105" t="s">
        <v>302</v>
      </c>
      <c r="B153" s="120" t="s">
        <v>125</v>
      </c>
      <c r="C153" s="120" t="s">
        <v>9</v>
      </c>
      <c r="D153" s="120" t="s">
        <v>179</v>
      </c>
      <c r="E153" s="120" t="s">
        <v>312</v>
      </c>
      <c r="F153" s="120" t="s">
        <v>249</v>
      </c>
      <c r="G153" s="120" t="s">
        <v>210</v>
      </c>
      <c r="H153" s="120" t="s">
        <v>125</v>
      </c>
      <c r="I153" s="6">
        <v>902</v>
      </c>
      <c r="J153" s="167">
        <f>'Приложение 3'!J347</f>
        <v>91592.4</v>
      </c>
      <c r="K153" s="167">
        <f>'Приложение 3'!K347</f>
        <v>87829.2</v>
      </c>
      <c r="L153" s="167">
        <f>'Приложение 3'!L347</f>
        <v>92872.9</v>
      </c>
      <c r="M153" s="184"/>
    </row>
    <row r="154" spans="1:13" ht="304.5" customHeight="1" x14ac:dyDescent="0.2">
      <c r="A154" s="105" t="s">
        <v>328</v>
      </c>
      <c r="B154" s="120" t="s">
        <v>125</v>
      </c>
      <c r="C154" s="120" t="s">
        <v>9</v>
      </c>
      <c r="D154" s="120" t="s">
        <v>179</v>
      </c>
      <c r="E154" s="120" t="s">
        <v>327</v>
      </c>
      <c r="F154" s="120"/>
      <c r="G154" s="120"/>
      <c r="H154" s="120"/>
      <c r="I154" s="6"/>
      <c r="J154" s="167">
        <f>J155</f>
        <v>2770.3</v>
      </c>
      <c r="K154" s="167">
        <f t="shared" ref="K154:K158" si="84">K155</f>
        <v>2838.6</v>
      </c>
      <c r="L154" s="167">
        <f t="shared" ref="L154:L158" si="85">L155</f>
        <v>2838.6</v>
      </c>
      <c r="M154" s="184"/>
    </row>
    <row r="155" spans="1:13" ht="25.5" x14ac:dyDescent="0.2">
      <c r="A155" s="102" t="s">
        <v>194</v>
      </c>
      <c r="B155" s="120" t="s">
        <v>125</v>
      </c>
      <c r="C155" s="120" t="s">
        <v>9</v>
      </c>
      <c r="D155" s="120" t="s">
        <v>179</v>
      </c>
      <c r="E155" s="120" t="s">
        <v>327</v>
      </c>
      <c r="F155" s="120" t="s">
        <v>186</v>
      </c>
      <c r="G155" s="121"/>
      <c r="H155" s="121"/>
      <c r="I155" s="8"/>
      <c r="J155" s="167">
        <f>J156+J160</f>
        <v>2770.3</v>
      </c>
      <c r="K155" s="167">
        <f t="shared" ref="K155:L155" si="86">K156+K160</f>
        <v>2838.6</v>
      </c>
      <c r="L155" s="167">
        <f t="shared" si="86"/>
        <v>2838.6</v>
      </c>
      <c r="M155" s="184"/>
    </row>
    <row r="156" spans="1:13" ht="25.5" x14ac:dyDescent="0.2">
      <c r="A156" s="102" t="s">
        <v>221</v>
      </c>
      <c r="B156" s="120" t="s">
        <v>125</v>
      </c>
      <c r="C156" s="120" t="s">
        <v>9</v>
      </c>
      <c r="D156" s="120" t="s">
        <v>179</v>
      </c>
      <c r="E156" s="120" t="s">
        <v>327</v>
      </c>
      <c r="F156" s="120" t="s">
        <v>143</v>
      </c>
      <c r="G156" s="121"/>
      <c r="H156" s="121"/>
      <c r="I156" s="8"/>
      <c r="J156" s="167">
        <f t="shared" ref="J156" si="87">J157</f>
        <v>1580</v>
      </c>
      <c r="K156" s="167">
        <f t="shared" si="84"/>
        <v>1682</v>
      </c>
      <c r="L156" s="167">
        <f t="shared" si="85"/>
        <v>1682</v>
      </c>
      <c r="M156" s="184"/>
    </row>
    <row r="157" spans="1:13" x14ac:dyDescent="0.2">
      <c r="A157" s="105" t="s">
        <v>216</v>
      </c>
      <c r="B157" s="120" t="s">
        <v>125</v>
      </c>
      <c r="C157" s="120" t="s">
        <v>9</v>
      </c>
      <c r="D157" s="120" t="s">
        <v>179</v>
      </c>
      <c r="E157" s="120" t="s">
        <v>327</v>
      </c>
      <c r="F157" s="120" t="s">
        <v>143</v>
      </c>
      <c r="G157" s="120" t="s">
        <v>17</v>
      </c>
      <c r="H157" s="121"/>
      <c r="I157" s="8"/>
      <c r="J157" s="167">
        <f>J158</f>
        <v>1580</v>
      </c>
      <c r="K157" s="167">
        <f t="shared" si="84"/>
        <v>1682</v>
      </c>
      <c r="L157" s="167">
        <f t="shared" si="85"/>
        <v>1682</v>
      </c>
      <c r="M157" s="184"/>
    </row>
    <row r="158" spans="1:13" x14ac:dyDescent="0.2">
      <c r="A158" s="105" t="s">
        <v>222</v>
      </c>
      <c r="B158" s="120" t="s">
        <v>125</v>
      </c>
      <c r="C158" s="120" t="s">
        <v>9</v>
      </c>
      <c r="D158" s="120" t="s">
        <v>179</v>
      </c>
      <c r="E158" s="120" t="s">
        <v>327</v>
      </c>
      <c r="F158" s="120" t="s">
        <v>143</v>
      </c>
      <c r="G158" s="120" t="s">
        <v>17</v>
      </c>
      <c r="H158" s="120" t="s">
        <v>133</v>
      </c>
      <c r="I158" s="8"/>
      <c r="J158" s="167">
        <f t="shared" ref="J158" si="88">J159</f>
        <v>1580</v>
      </c>
      <c r="K158" s="167">
        <f t="shared" si="84"/>
        <v>1682</v>
      </c>
      <c r="L158" s="167">
        <f t="shared" si="85"/>
        <v>1682</v>
      </c>
      <c r="M158" s="184"/>
    </row>
    <row r="159" spans="1:13" ht="63.75" x14ac:dyDescent="0.2">
      <c r="A159" s="105" t="s">
        <v>302</v>
      </c>
      <c r="B159" s="120" t="s">
        <v>125</v>
      </c>
      <c r="C159" s="120" t="s">
        <v>9</v>
      </c>
      <c r="D159" s="120" t="s">
        <v>179</v>
      </c>
      <c r="E159" s="120" t="s">
        <v>327</v>
      </c>
      <c r="F159" s="120" t="s">
        <v>143</v>
      </c>
      <c r="G159" s="120" t="s">
        <v>17</v>
      </c>
      <c r="H159" s="120" t="s">
        <v>133</v>
      </c>
      <c r="I159" s="6">
        <v>902</v>
      </c>
      <c r="J159" s="167">
        <f>'Приложение 3'!J387</f>
        <v>1580</v>
      </c>
      <c r="K159" s="167">
        <f>'Приложение 3'!K387</f>
        <v>1682</v>
      </c>
      <c r="L159" s="167">
        <f>'Приложение 3'!L387</f>
        <v>1682</v>
      </c>
      <c r="M159" s="184"/>
    </row>
    <row r="160" spans="1:13" ht="38.25" x14ac:dyDescent="0.2">
      <c r="A160" s="102" t="s">
        <v>282</v>
      </c>
      <c r="B160" s="120" t="s">
        <v>125</v>
      </c>
      <c r="C160" s="120" t="s">
        <v>9</v>
      </c>
      <c r="D160" s="120" t="s">
        <v>179</v>
      </c>
      <c r="E160" s="120" t="s">
        <v>327</v>
      </c>
      <c r="F160" s="120" t="s">
        <v>279</v>
      </c>
      <c r="G160" s="121"/>
      <c r="H160" s="121"/>
      <c r="I160" s="8"/>
      <c r="J160" s="167">
        <f t="shared" ref="J160" si="89">J161</f>
        <v>1190.3</v>
      </c>
      <c r="K160" s="167">
        <f t="shared" ref="K160:K162" si="90">K161</f>
        <v>1156.5999999999999</v>
      </c>
      <c r="L160" s="167">
        <f t="shared" ref="L160:L162" si="91">L161</f>
        <v>1156.5999999999999</v>
      </c>
      <c r="M160" s="184"/>
    </row>
    <row r="161" spans="1:13" x14ac:dyDescent="0.2">
      <c r="A161" s="105" t="s">
        <v>216</v>
      </c>
      <c r="B161" s="120" t="s">
        <v>125</v>
      </c>
      <c r="C161" s="120" t="s">
        <v>9</v>
      </c>
      <c r="D161" s="120" t="s">
        <v>179</v>
      </c>
      <c r="E161" s="120" t="s">
        <v>327</v>
      </c>
      <c r="F161" s="120" t="s">
        <v>279</v>
      </c>
      <c r="G161" s="120" t="s">
        <v>17</v>
      </c>
      <c r="H161" s="121"/>
      <c r="I161" s="8"/>
      <c r="J161" s="167">
        <f>J162</f>
        <v>1190.3</v>
      </c>
      <c r="K161" s="167">
        <f t="shared" si="90"/>
        <v>1156.5999999999999</v>
      </c>
      <c r="L161" s="167">
        <f t="shared" si="91"/>
        <v>1156.5999999999999</v>
      </c>
      <c r="M161" s="184"/>
    </row>
    <row r="162" spans="1:13" x14ac:dyDescent="0.2">
      <c r="A162" s="105" t="s">
        <v>222</v>
      </c>
      <c r="B162" s="120" t="s">
        <v>125</v>
      </c>
      <c r="C162" s="120" t="s">
        <v>9</v>
      </c>
      <c r="D162" s="120" t="s">
        <v>179</v>
      </c>
      <c r="E162" s="120" t="s">
        <v>327</v>
      </c>
      <c r="F162" s="120" t="s">
        <v>279</v>
      </c>
      <c r="G162" s="120" t="s">
        <v>17</v>
      </c>
      <c r="H162" s="120" t="s">
        <v>133</v>
      </c>
      <c r="I162" s="8"/>
      <c r="J162" s="167">
        <f t="shared" ref="J162" si="92">J163</f>
        <v>1190.3</v>
      </c>
      <c r="K162" s="167">
        <f t="shared" si="90"/>
        <v>1156.5999999999999</v>
      </c>
      <c r="L162" s="167">
        <f t="shared" si="91"/>
        <v>1156.5999999999999</v>
      </c>
      <c r="M162" s="184"/>
    </row>
    <row r="163" spans="1:13" ht="63.75" x14ac:dyDescent="0.2">
      <c r="A163" s="105" t="s">
        <v>302</v>
      </c>
      <c r="B163" s="120" t="s">
        <v>125</v>
      </c>
      <c r="C163" s="120" t="s">
        <v>9</v>
      </c>
      <c r="D163" s="120" t="s">
        <v>179</v>
      </c>
      <c r="E163" s="120" t="s">
        <v>327</v>
      </c>
      <c r="F163" s="120" t="s">
        <v>279</v>
      </c>
      <c r="G163" s="120" t="s">
        <v>17</v>
      </c>
      <c r="H163" s="120" t="s">
        <v>133</v>
      </c>
      <c r="I163" s="6">
        <v>902</v>
      </c>
      <c r="J163" s="167">
        <f>'Приложение 3'!J388</f>
        <v>1190.3</v>
      </c>
      <c r="K163" s="167">
        <f>'Приложение 3'!K388</f>
        <v>1156.5999999999999</v>
      </c>
      <c r="L163" s="167">
        <f>'Приложение 3'!L388</f>
        <v>1156.5999999999999</v>
      </c>
      <c r="M163" s="184"/>
    </row>
    <row r="164" spans="1:13" ht="25.5" x14ac:dyDescent="0.2">
      <c r="A164" s="105" t="s">
        <v>264</v>
      </c>
      <c r="B164" s="120" t="s">
        <v>125</v>
      </c>
      <c r="C164" s="120" t="s">
        <v>9</v>
      </c>
      <c r="D164" s="120" t="s">
        <v>133</v>
      </c>
      <c r="E164" s="120"/>
      <c r="F164" s="120"/>
      <c r="G164" s="121"/>
      <c r="H164" s="121"/>
      <c r="I164" s="8"/>
      <c r="J164" s="167">
        <f>J165+J171</f>
        <v>3124.5</v>
      </c>
      <c r="K164" s="167">
        <f t="shared" ref="K164:L164" si="93">K165+K171</f>
        <v>3244.2</v>
      </c>
      <c r="L164" s="167">
        <f t="shared" si="93"/>
        <v>3369</v>
      </c>
      <c r="M164" s="184"/>
    </row>
    <row r="165" spans="1:13" ht="105" customHeight="1" x14ac:dyDescent="0.2">
      <c r="A165" s="108" t="s">
        <v>276</v>
      </c>
      <c r="B165" s="120" t="s">
        <v>125</v>
      </c>
      <c r="C165" s="120" t="s">
        <v>9</v>
      </c>
      <c r="D165" s="120" t="s">
        <v>133</v>
      </c>
      <c r="E165" s="120" t="s">
        <v>275</v>
      </c>
      <c r="F165" s="120"/>
      <c r="G165" s="120"/>
      <c r="H165" s="120"/>
      <c r="I165" s="6"/>
      <c r="J165" s="167">
        <f>J166</f>
        <v>2985.4</v>
      </c>
      <c r="K165" s="167">
        <f t="shared" ref="K165:K169" si="94">K166</f>
        <v>3105.1</v>
      </c>
      <c r="L165" s="167">
        <f t="shared" ref="L165:L169" si="95">L166</f>
        <v>3229.9</v>
      </c>
      <c r="M165" s="184"/>
    </row>
    <row r="166" spans="1:13" ht="51" x14ac:dyDescent="0.2">
      <c r="A166" s="102" t="s">
        <v>231</v>
      </c>
      <c r="B166" s="120" t="s">
        <v>125</v>
      </c>
      <c r="C166" s="120" t="s">
        <v>9</v>
      </c>
      <c r="D166" s="120" t="s">
        <v>133</v>
      </c>
      <c r="E166" s="120" t="s">
        <v>275</v>
      </c>
      <c r="F166" s="120" t="s">
        <v>228</v>
      </c>
      <c r="G166" s="121"/>
      <c r="H166" s="121"/>
      <c r="I166" s="8"/>
      <c r="J166" s="167">
        <f t="shared" ref="J166:J169" si="96">J167</f>
        <v>2985.4</v>
      </c>
      <c r="K166" s="167">
        <f t="shared" si="94"/>
        <v>3105.1</v>
      </c>
      <c r="L166" s="167">
        <f t="shared" si="95"/>
        <v>3229.9</v>
      </c>
      <c r="M166" s="184"/>
    </row>
    <row r="167" spans="1:13" x14ac:dyDescent="0.2">
      <c r="A167" s="102" t="s">
        <v>252</v>
      </c>
      <c r="B167" s="120" t="s">
        <v>125</v>
      </c>
      <c r="C167" s="120" t="s">
        <v>9</v>
      </c>
      <c r="D167" s="120" t="s">
        <v>133</v>
      </c>
      <c r="E167" s="120" t="s">
        <v>275</v>
      </c>
      <c r="F167" s="120" t="s">
        <v>249</v>
      </c>
      <c r="G167" s="121"/>
      <c r="H167" s="121"/>
      <c r="I167" s="8"/>
      <c r="J167" s="167">
        <f t="shared" si="96"/>
        <v>2985.4</v>
      </c>
      <c r="K167" s="167">
        <f t="shared" si="94"/>
        <v>3105.1</v>
      </c>
      <c r="L167" s="167">
        <f t="shared" si="95"/>
        <v>3229.9</v>
      </c>
      <c r="M167" s="184"/>
    </row>
    <row r="168" spans="1:13" x14ac:dyDescent="0.2">
      <c r="A168" s="105" t="s">
        <v>216</v>
      </c>
      <c r="B168" s="120" t="s">
        <v>125</v>
      </c>
      <c r="C168" s="120" t="s">
        <v>9</v>
      </c>
      <c r="D168" s="120" t="s">
        <v>133</v>
      </c>
      <c r="E168" s="120" t="s">
        <v>275</v>
      </c>
      <c r="F168" s="120" t="s">
        <v>249</v>
      </c>
      <c r="G168" s="120" t="s">
        <v>17</v>
      </c>
      <c r="H168" s="121"/>
      <c r="I168" s="8"/>
      <c r="J168" s="167">
        <f t="shared" si="96"/>
        <v>2985.4</v>
      </c>
      <c r="K168" s="167">
        <f t="shared" si="94"/>
        <v>3105.1</v>
      </c>
      <c r="L168" s="167">
        <f t="shared" si="95"/>
        <v>3229.9</v>
      </c>
      <c r="M168" s="184"/>
    </row>
    <row r="169" spans="1:13" x14ac:dyDescent="0.2">
      <c r="A169" s="105" t="s">
        <v>274</v>
      </c>
      <c r="B169" s="120" t="s">
        <v>125</v>
      </c>
      <c r="C169" s="120" t="s">
        <v>9</v>
      </c>
      <c r="D169" s="120" t="s">
        <v>133</v>
      </c>
      <c r="E169" s="120" t="s">
        <v>275</v>
      </c>
      <c r="F169" s="120" t="s">
        <v>249</v>
      </c>
      <c r="G169" s="120" t="s">
        <v>17</v>
      </c>
      <c r="H169" s="120" t="s">
        <v>133</v>
      </c>
      <c r="I169" s="8"/>
      <c r="J169" s="167">
        <f t="shared" si="96"/>
        <v>2985.4</v>
      </c>
      <c r="K169" s="167">
        <f t="shared" si="94"/>
        <v>3105.1</v>
      </c>
      <c r="L169" s="167">
        <f t="shared" si="95"/>
        <v>3229.9</v>
      </c>
      <c r="M169" s="184"/>
    </row>
    <row r="170" spans="1:13" ht="51" customHeight="1" x14ac:dyDescent="0.2">
      <c r="A170" s="105" t="s">
        <v>238</v>
      </c>
      <c r="B170" s="120" t="s">
        <v>125</v>
      </c>
      <c r="C170" s="120" t="s">
        <v>9</v>
      </c>
      <c r="D170" s="120" t="s">
        <v>133</v>
      </c>
      <c r="E170" s="120" t="s">
        <v>275</v>
      </c>
      <c r="F170" s="120" t="s">
        <v>249</v>
      </c>
      <c r="G170" s="120" t="s">
        <v>17</v>
      </c>
      <c r="H170" s="120" t="s">
        <v>133</v>
      </c>
      <c r="I170" s="6">
        <v>901</v>
      </c>
      <c r="J170" s="167">
        <f>'Приложение 3'!J286</f>
        <v>2985.4</v>
      </c>
      <c r="K170" s="167">
        <f>'Приложение 3'!K286</f>
        <v>3105.1</v>
      </c>
      <c r="L170" s="167">
        <f>'Приложение 3'!L286</f>
        <v>3229.9</v>
      </c>
      <c r="M170" s="184"/>
    </row>
    <row r="171" spans="1:13" ht="70.5" customHeight="1" x14ac:dyDescent="0.2">
      <c r="A171" s="105" t="s">
        <v>505</v>
      </c>
      <c r="B171" s="120" t="s">
        <v>125</v>
      </c>
      <c r="C171" s="120" t="s">
        <v>9</v>
      </c>
      <c r="D171" s="120" t="s">
        <v>133</v>
      </c>
      <c r="E171" s="103" t="s">
        <v>263</v>
      </c>
      <c r="F171" s="120"/>
      <c r="G171" s="120"/>
      <c r="H171" s="120"/>
      <c r="I171" s="6"/>
      <c r="J171" s="167">
        <f>J172</f>
        <v>139.1</v>
      </c>
      <c r="K171" s="167">
        <f t="shared" ref="K171:K175" si="97">K172</f>
        <v>139.1</v>
      </c>
      <c r="L171" s="167">
        <f t="shared" ref="L171:L175" si="98">L172</f>
        <v>139.1</v>
      </c>
      <c r="M171" s="184"/>
    </row>
    <row r="172" spans="1:13" ht="51" x14ac:dyDescent="0.2">
      <c r="A172" s="102" t="s">
        <v>231</v>
      </c>
      <c r="B172" s="120" t="s">
        <v>125</v>
      </c>
      <c r="C172" s="120" t="s">
        <v>9</v>
      </c>
      <c r="D172" s="120" t="s">
        <v>133</v>
      </c>
      <c r="E172" s="103" t="s">
        <v>263</v>
      </c>
      <c r="F172" s="120" t="s">
        <v>228</v>
      </c>
      <c r="G172" s="121"/>
      <c r="H172" s="121"/>
      <c r="I172" s="8"/>
      <c r="J172" s="167">
        <f t="shared" ref="J172:J175" si="99">J173</f>
        <v>139.1</v>
      </c>
      <c r="K172" s="167">
        <f t="shared" si="97"/>
        <v>139.1</v>
      </c>
      <c r="L172" s="167">
        <f t="shared" si="98"/>
        <v>139.1</v>
      </c>
      <c r="M172" s="184"/>
    </row>
    <row r="173" spans="1:13" x14ac:dyDescent="0.2">
      <c r="A173" s="102" t="s">
        <v>252</v>
      </c>
      <c r="B173" s="120" t="s">
        <v>125</v>
      </c>
      <c r="C173" s="120" t="s">
        <v>9</v>
      </c>
      <c r="D173" s="120" t="s">
        <v>133</v>
      </c>
      <c r="E173" s="103" t="s">
        <v>263</v>
      </c>
      <c r="F173" s="120" t="s">
        <v>249</v>
      </c>
      <c r="G173" s="121"/>
      <c r="H173" s="121"/>
      <c r="I173" s="8"/>
      <c r="J173" s="167">
        <f t="shared" si="99"/>
        <v>139.1</v>
      </c>
      <c r="K173" s="167">
        <f t="shared" si="97"/>
        <v>139.1</v>
      </c>
      <c r="L173" s="167">
        <f t="shared" si="98"/>
        <v>139.1</v>
      </c>
      <c r="M173" s="184"/>
    </row>
    <row r="174" spans="1:13" x14ac:dyDescent="0.2">
      <c r="A174" s="105" t="s">
        <v>213</v>
      </c>
      <c r="B174" s="120" t="s">
        <v>125</v>
      </c>
      <c r="C174" s="120" t="s">
        <v>9</v>
      </c>
      <c r="D174" s="120" t="s">
        <v>133</v>
      </c>
      <c r="E174" s="103" t="s">
        <v>263</v>
      </c>
      <c r="F174" s="120" t="s">
        <v>249</v>
      </c>
      <c r="G174" s="120" t="s">
        <v>210</v>
      </c>
      <c r="H174" s="121"/>
      <c r="I174" s="8"/>
      <c r="J174" s="167">
        <f t="shared" si="99"/>
        <v>139.1</v>
      </c>
      <c r="K174" s="167">
        <f t="shared" si="97"/>
        <v>139.1</v>
      </c>
      <c r="L174" s="167">
        <f t="shared" si="98"/>
        <v>139.1</v>
      </c>
      <c r="M174" s="184"/>
    </row>
    <row r="175" spans="1:13" x14ac:dyDescent="0.2">
      <c r="A175" s="105" t="s">
        <v>261</v>
      </c>
      <c r="B175" s="120" t="s">
        <v>125</v>
      </c>
      <c r="C175" s="120" t="s">
        <v>9</v>
      </c>
      <c r="D175" s="120" t="s">
        <v>133</v>
      </c>
      <c r="E175" s="103" t="s">
        <v>263</v>
      </c>
      <c r="F175" s="120" t="s">
        <v>249</v>
      </c>
      <c r="G175" s="120" t="s">
        <v>210</v>
      </c>
      <c r="H175" s="120" t="s">
        <v>125</v>
      </c>
      <c r="I175" s="8"/>
      <c r="J175" s="167">
        <f t="shared" si="99"/>
        <v>139.1</v>
      </c>
      <c r="K175" s="167">
        <f t="shared" si="97"/>
        <v>139.1</v>
      </c>
      <c r="L175" s="167">
        <f t="shared" si="98"/>
        <v>139.1</v>
      </c>
      <c r="M175" s="184"/>
    </row>
    <row r="176" spans="1:13" ht="48.75" customHeight="1" x14ac:dyDescent="0.2">
      <c r="A176" s="105" t="s">
        <v>238</v>
      </c>
      <c r="B176" s="120" t="s">
        <v>125</v>
      </c>
      <c r="C176" s="120" t="s">
        <v>9</v>
      </c>
      <c r="D176" s="120" t="s">
        <v>133</v>
      </c>
      <c r="E176" s="103" t="s">
        <v>263</v>
      </c>
      <c r="F176" s="120" t="s">
        <v>249</v>
      </c>
      <c r="G176" s="120" t="s">
        <v>210</v>
      </c>
      <c r="H176" s="120" t="s">
        <v>125</v>
      </c>
      <c r="I176" s="6">
        <v>901</v>
      </c>
      <c r="J176" s="167">
        <f>'Приложение 3'!J232</f>
        <v>139.1</v>
      </c>
      <c r="K176" s="167">
        <f>'Приложение 3'!K232</f>
        <v>139.1</v>
      </c>
      <c r="L176" s="167">
        <f>'Приложение 3'!L232</f>
        <v>139.1</v>
      </c>
      <c r="M176" s="184"/>
    </row>
    <row r="177" spans="1:13" ht="25.5" x14ac:dyDescent="0.2">
      <c r="A177" s="105" t="s">
        <v>315</v>
      </c>
      <c r="B177" s="120" t="s">
        <v>125</v>
      </c>
      <c r="C177" s="120" t="s">
        <v>9</v>
      </c>
      <c r="D177" s="120" t="s">
        <v>17</v>
      </c>
      <c r="E177" s="120"/>
      <c r="F177" s="120"/>
      <c r="G177" s="121"/>
      <c r="H177" s="121"/>
      <c r="I177" s="8"/>
      <c r="J177" s="167">
        <f>J178</f>
        <v>9712</v>
      </c>
      <c r="K177" s="167">
        <f t="shared" ref="K177:L177" si="100">K178</f>
        <v>7707.8</v>
      </c>
      <c r="L177" s="167">
        <f t="shared" si="100"/>
        <v>7707.8</v>
      </c>
      <c r="M177" s="184"/>
    </row>
    <row r="178" spans="1:13" ht="25.5" x14ac:dyDescent="0.2">
      <c r="A178" s="107" t="s">
        <v>316</v>
      </c>
      <c r="B178" s="120" t="s">
        <v>125</v>
      </c>
      <c r="C178" s="120" t="s">
        <v>9</v>
      </c>
      <c r="D178" s="120" t="s">
        <v>17</v>
      </c>
      <c r="E178" s="120" t="s">
        <v>314</v>
      </c>
      <c r="F178" s="120"/>
      <c r="G178" s="120"/>
      <c r="H178" s="120"/>
      <c r="I178" s="6"/>
      <c r="J178" s="167">
        <f>J179</f>
        <v>9712</v>
      </c>
      <c r="K178" s="167">
        <f t="shared" ref="K178:K182" si="101">K179</f>
        <v>7707.8</v>
      </c>
      <c r="L178" s="167">
        <f t="shared" ref="L178:L182" si="102">L179</f>
        <v>7707.8</v>
      </c>
      <c r="M178" s="184"/>
    </row>
    <row r="179" spans="1:13" ht="51" x14ac:dyDescent="0.2">
      <c r="A179" s="102" t="s">
        <v>231</v>
      </c>
      <c r="B179" s="120" t="s">
        <v>125</v>
      </c>
      <c r="C179" s="120" t="s">
        <v>9</v>
      </c>
      <c r="D179" s="120" t="s">
        <v>17</v>
      </c>
      <c r="E179" s="120" t="s">
        <v>314</v>
      </c>
      <c r="F179" s="120" t="s">
        <v>228</v>
      </c>
      <c r="G179" s="121"/>
      <c r="H179" s="121"/>
      <c r="I179" s="8"/>
      <c r="J179" s="167">
        <f t="shared" ref="J179:J182" si="103">J180</f>
        <v>9712</v>
      </c>
      <c r="K179" s="167">
        <f t="shared" si="101"/>
        <v>7707.8</v>
      </c>
      <c r="L179" s="167">
        <f t="shared" si="102"/>
        <v>7707.8</v>
      </c>
      <c r="M179" s="184"/>
    </row>
    <row r="180" spans="1:13" x14ac:dyDescent="0.2">
      <c r="A180" s="102" t="s">
        <v>252</v>
      </c>
      <c r="B180" s="120" t="s">
        <v>125</v>
      </c>
      <c r="C180" s="120" t="s">
        <v>9</v>
      </c>
      <c r="D180" s="120" t="s">
        <v>17</v>
      </c>
      <c r="E180" s="120" t="s">
        <v>314</v>
      </c>
      <c r="F180" s="120" t="s">
        <v>249</v>
      </c>
      <c r="G180" s="121"/>
      <c r="H180" s="121"/>
      <c r="I180" s="8"/>
      <c r="J180" s="167">
        <f t="shared" si="103"/>
        <v>9712</v>
      </c>
      <c r="K180" s="167">
        <f t="shared" si="101"/>
        <v>7707.8</v>
      </c>
      <c r="L180" s="167">
        <f t="shared" si="102"/>
        <v>7707.8</v>
      </c>
      <c r="M180" s="184"/>
    </row>
    <row r="181" spans="1:13" x14ac:dyDescent="0.2">
      <c r="A181" s="105" t="s">
        <v>213</v>
      </c>
      <c r="B181" s="120" t="s">
        <v>125</v>
      </c>
      <c r="C181" s="120" t="s">
        <v>9</v>
      </c>
      <c r="D181" s="120" t="s">
        <v>17</v>
      </c>
      <c r="E181" s="120" t="s">
        <v>314</v>
      </c>
      <c r="F181" s="120" t="s">
        <v>249</v>
      </c>
      <c r="G181" s="120" t="s">
        <v>210</v>
      </c>
      <c r="H181" s="121"/>
      <c r="I181" s="8"/>
      <c r="J181" s="167">
        <f t="shared" si="103"/>
        <v>9712</v>
      </c>
      <c r="K181" s="167">
        <f t="shared" si="101"/>
        <v>7707.8</v>
      </c>
      <c r="L181" s="167">
        <f t="shared" si="102"/>
        <v>7707.8</v>
      </c>
      <c r="M181" s="184"/>
    </row>
    <row r="182" spans="1:13" x14ac:dyDescent="0.2">
      <c r="A182" s="105" t="s">
        <v>265</v>
      </c>
      <c r="B182" s="120" t="s">
        <v>125</v>
      </c>
      <c r="C182" s="120" t="s">
        <v>9</v>
      </c>
      <c r="D182" s="120" t="s">
        <v>17</v>
      </c>
      <c r="E182" s="120" t="s">
        <v>314</v>
      </c>
      <c r="F182" s="120" t="s">
        <v>249</v>
      </c>
      <c r="G182" s="120" t="s">
        <v>210</v>
      </c>
      <c r="H182" s="120" t="s">
        <v>179</v>
      </c>
      <c r="I182" s="8"/>
      <c r="J182" s="167">
        <f t="shared" si="103"/>
        <v>9712</v>
      </c>
      <c r="K182" s="167">
        <f t="shared" si="101"/>
        <v>7707.8</v>
      </c>
      <c r="L182" s="167">
        <f t="shared" si="102"/>
        <v>7707.8</v>
      </c>
      <c r="M182" s="184"/>
    </row>
    <row r="183" spans="1:13" ht="64.5" customHeight="1" x14ac:dyDescent="0.2">
      <c r="A183" s="105" t="s">
        <v>302</v>
      </c>
      <c r="B183" s="120" t="s">
        <v>125</v>
      </c>
      <c r="C183" s="120" t="s">
        <v>9</v>
      </c>
      <c r="D183" s="120" t="s">
        <v>17</v>
      </c>
      <c r="E183" s="120" t="s">
        <v>314</v>
      </c>
      <c r="F183" s="120" t="s">
        <v>249</v>
      </c>
      <c r="G183" s="120" t="s">
        <v>210</v>
      </c>
      <c r="H183" s="120" t="s">
        <v>179</v>
      </c>
      <c r="I183" s="6">
        <v>902</v>
      </c>
      <c r="J183" s="167">
        <f>'Приложение 3'!J354</f>
        <v>9712</v>
      </c>
      <c r="K183" s="167">
        <f>'Приложение 3'!K354</f>
        <v>7707.8</v>
      </c>
      <c r="L183" s="167">
        <f>'Приложение 3'!L354</f>
        <v>7707.8</v>
      </c>
      <c r="M183" s="184"/>
    </row>
    <row r="184" spans="1:13" ht="38.25" x14ac:dyDescent="0.2">
      <c r="A184" s="105" t="s">
        <v>318</v>
      </c>
      <c r="B184" s="120" t="s">
        <v>125</v>
      </c>
      <c r="C184" s="120" t="s">
        <v>9</v>
      </c>
      <c r="D184" s="120" t="s">
        <v>20</v>
      </c>
      <c r="E184" s="120"/>
      <c r="F184" s="120"/>
      <c r="G184" s="121"/>
      <c r="H184" s="121"/>
      <c r="I184" s="8"/>
      <c r="J184" s="167">
        <f>J185</f>
        <v>1016.7</v>
      </c>
      <c r="K184" s="167">
        <f t="shared" ref="K184:L184" si="104">K185</f>
        <v>1016.7</v>
      </c>
      <c r="L184" s="167">
        <f t="shared" si="104"/>
        <v>1016.7</v>
      </c>
      <c r="M184" s="184"/>
    </row>
    <row r="185" spans="1:13" ht="66" customHeight="1" x14ac:dyDescent="0.2">
      <c r="A185" s="107" t="s">
        <v>319</v>
      </c>
      <c r="B185" s="120" t="s">
        <v>125</v>
      </c>
      <c r="C185" s="120" t="s">
        <v>9</v>
      </c>
      <c r="D185" s="120" t="s">
        <v>20</v>
      </c>
      <c r="E185" s="120" t="s">
        <v>317</v>
      </c>
      <c r="F185" s="120"/>
      <c r="G185" s="120"/>
      <c r="H185" s="120"/>
      <c r="I185" s="6"/>
      <c r="J185" s="167">
        <f>J186</f>
        <v>1016.7</v>
      </c>
      <c r="K185" s="167">
        <f t="shared" ref="K185:K189" si="105">K186</f>
        <v>1016.7</v>
      </c>
      <c r="L185" s="167">
        <f t="shared" ref="L185:L189" si="106">L186</f>
        <v>1016.7</v>
      </c>
      <c r="M185" s="184"/>
    </row>
    <row r="186" spans="1:13" ht="51" x14ac:dyDescent="0.2">
      <c r="A186" s="102" t="s">
        <v>231</v>
      </c>
      <c r="B186" s="120" t="s">
        <v>125</v>
      </c>
      <c r="C186" s="120" t="s">
        <v>9</v>
      </c>
      <c r="D186" s="120" t="s">
        <v>20</v>
      </c>
      <c r="E186" s="120" t="s">
        <v>317</v>
      </c>
      <c r="F186" s="120" t="s">
        <v>228</v>
      </c>
      <c r="G186" s="121"/>
      <c r="H186" s="121"/>
      <c r="I186" s="8"/>
      <c r="J186" s="167">
        <f t="shared" ref="J186:J189" si="107">J187</f>
        <v>1016.7</v>
      </c>
      <c r="K186" s="167">
        <f t="shared" si="105"/>
        <v>1016.7</v>
      </c>
      <c r="L186" s="167">
        <f t="shared" si="106"/>
        <v>1016.7</v>
      </c>
      <c r="M186" s="184"/>
    </row>
    <row r="187" spans="1:13" x14ac:dyDescent="0.2">
      <c r="A187" s="102" t="s">
        <v>252</v>
      </c>
      <c r="B187" s="120" t="s">
        <v>125</v>
      </c>
      <c r="C187" s="120" t="s">
        <v>9</v>
      </c>
      <c r="D187" s="120" t="s">
        <v>20</v>
      </c>
      <c r="E187" s="120" t="s">
        <v>317</v>
      </c>
      <c r="F187" s="120" t="s">
        <v>249</v>
      </c>
      <c r="G187" s="121"/>
      <c r="H187" s="121"/>
      <c r="I187" s="8"/>
      <c r="J187" s="167">
        <f t="shared" si="107"/>
        <v>1016.7</v>
      </c>
      <c r="K187" s="167">
        <f t="shared" si="105"/>
        <v>1016.7</v>
      </c>
      <c r="L187" s="167">
        <f t="shared" si="106"/>
        <v>1016.7</v>
      </c>
      <c r="M187" s="184"/>
    </row>
    <row r="188" spans="1:13" x14ac:dyDescent="0.2">
      <c r="A188" s="105" t="s">
        <v>213</v>
      </c>
      <c r="B188" s="120" t="s">
        <v>125</v>
      </c>
      <c r="C188" s="120" t="s">
        <v>9</v>
      </c>
      <c r="D188" s="120" t="s">
        <v>20</v>
      </c>
      <c r="E188" s="120" t="s">
        <v>317</v>
      </c>
      <c r="F188" s="120" t="s">
        <v>249</v>
      </c>
      <c r="G188" s="120" t="s">
        <v>210</v>
      </c>
      <c r="H188" s="121"/>
      <c r="I188" s="8"/>
      <c r="J188" s="167">
        <f t="shared" si="107"/>
        <v>1016.7</v>
      </c>
      <c r="K188" s="167">
        <f t="shared" si="105"/>
        <v>1016.7</v>
      </c>
      <c r="L188" s="167">
        <f t="shared" si="106"/>
        <v>1016.7</v>
      </c>
      <c r="M188" s="184"/>
    </row>
    <row r="189" spans="1:13" ht="25.5" x14ac:dyDescent="0.2">
      <c r="A189" s="105" t="s">
        <v>269</v>
      </c>
      <c r="B189" s="120" t="s">
        <v>125</v>
      </c>
      <c r="C189" s="120" t="s">
        <v>9</v>
      </c>
      <c r="D189" s="120" t="s">
        <v>20</v>
      </c>
      <c r="E189" s="120" t="s">
        <v>317</v>
      </c>
      <c r="F189" s="120" t="s">
        <v>249</v>
      </c>
      <c r="G189" s="120" t="s">
        <v>210</v>
      </c>
      <c r="H189" s="120" t="s">
        <v>200</v>
      </c>
      <c r="I189" s="8"/>
      <c r="J189" s="167">
        <f t="shared" si="107"/>
        <v>1016.7</v>
      </c>
      <c r="K189" s="167">
        <f t="shared" si="105"/>
        <v>1016.7</v>
      </c>
      <c r="L189" s="167">
        <f t="shared" si="106"/>
        <v>1016.7</v>
      </c>
      <c r="M189" s="184"/>
    </row>
    <row r="190" spans="1:13" ht="62.25" customHeight="1" x14ac:dyDescent="0.2">
      <c r="A190" s="105" t="s">
        <v>302</v>
      </c>
      <c r="B190" s="120" t="s">
        <v>125</v>
      </c>
      <c r="C190" s="120" t="s">
        <v>9</v>
      </c>
      <c r="D190" s="120" t="s">
        <v>20</v>
      </c>
      <c r="E190" s="120" t="s">
        <v>317</v>
      </c>
      <c r="F190" s="120" t="s">
        <v>249</v>
      </c>
      <c r="G190" s="120" t="s">
        <v>210</v>
      </c>
      <c r="H190" s="120" t="s">
        <v>210</v>
      </c>
      <c r="I190" s="6">
        <v>902</v>
      </c>
      <c r="J190" s="167">
        <f>'Приложение 3'!J367</f>
        <v>1016.7</v>
      </c>
      <c r="K190" s="167">
        <f>'Приложение 3'!K367</f>
        <v>1016.7</v>
      </c>
      <c r="L190" s="167">
        <f>'Приложение 3'!L367</f>
        <v>1016.7</v>
      </c>
      <c r="M190" s="184"/>
    </row>
    <row r="191" spans="1:13" ht="38.25" hidden="1" x14ac:dyDescent="0.2">
      <c r="A191" s="105" t="s">
        <v>466</v>
      </c>
      <c r="B191" s="120" t="s">
        <v>125</v>
      </c>
      <c r="C191" s="120" t="s">
        <v>9</v>
      </c>
      <c r="D191" s="120" t="s">
        <v>461</v>
      </c>
      <c r="E191" s="120"/>
      <c r="F191" s="120"/>
      <c r="G191" s="121"/>
      <c r="H191" s="121"/>
      <c r="I191" s="8"/>
      <c r="J191" s="167">
        <f>J192</f>
        <v>0</v>
      </c>
      <c r="K191" s="167">
        <f t="shared" ref="K191:L191" si="108">K192</f>
        <v>0</v>
      </c>
      <c r="L191" s="167">
        <f t="shared" si="108"/>
        <v>0</v>
      </c>
      <c r="M191" s="184"/>
    </row>
    <row r="192" spans="1:13" ht="0.75" hidden="1" customHeight="1" x14ac:dyDescent="0.2">
      <c r="A192" s="105" t="s">
        <v>467</v>
      </c>
      <c r="B192" s="120" t="s">
        <v>125</v>
      </c>
      <c r="C192" s="120" t="s">
        <v>9</v>
      </c>
      <c r="D192" s="120" t="s">
        <v>461</v>
      </c>
      <c r="E192" s="120" t="s">
        <v>462</v>
      </c>
      <c r="F192" s="120"/>
      <c r="G192" s="120"/>
      <c r="H192" s="120"/>
      <c r="I192" s="6"/>
      <c r="J192" s="167">
        <f>J193</f>
        <v>0</v>
      </c>
      <c r="K192" s="167">
        <f t="shared" ref="K192:L196" si="109">K193</f>
        <v>0</v>
      </c>
      <c r="L192" s="167">
        <f t="shared" si="109"/>
        <v>0</v>
      </c>
      <c r="M192" s="184"/>
    </row>
    <row r="193" spans="1:13" ht="51" hidden="1" x14ac:dyDescent="0.2">
      <c r="A193" s="102" t="s">
        <v>231</v>
      </c>
      <c r="B193" s="120" t="s">
        <v>125</v>
      </c>
      <c r="C193" s="120" t="s">
        <v>9</v>
      </c>
      <c r="D193" s="120" t="s">
        <v>461</v>
      </c>
      <c r="E193" s="120" t="s">
        <v>462</v>
      </c>
      <c r="F193" s="120" t="s">
        <v>228</v>
      </c>
      <c r="G193" s="121"/>
      <c r="H193" s="121"/>
      <c r="I193" s="8"/>
      <c r="J193" s="167">
        <f t="shared" ref="J193:J194" si="110">J194</f>
        <v>0</v>
      </c>
      <c r="K193" s="167">
        <f t="shared" si="109"/>
        <v>0</v>
      </c>
      <c r="L193" s="167">
        <f t="shared" si="109"/>
        <v>0</v>
      </c>
      <c r="M193" s="184"/>
    </row>
    <row r="194" spans="1:13" hidden="1" x14ac:dyDescent="0.2">
      <c r="A194" s="102" t="s">
        <v>252</v>
      </c>
      <c r="B194" s="120" t="s">
        <v>125</v>
      </c>
      <c r="C194" s="120" t="s">
        <v>9</v>
      </c>
      <c r="D194" s="120" t="s">
        <v>461</v>
      </c>
      <c r="E194" s="120" t="s">
        <v>462</v>
      </c>
      <c r="F194" s="120" t="s">
        <v>249</v>
      </c>
      <c r="G194" s="121"/>
      <c r="H194" s="121"/>
      <c r="I194" s="8"/>
      <c r="J194" s="167">
        <f t="shared" si="110"/>
        <v>0</v>
      </c>
      <c r="K194" s="167">
        <f t="shared" si="109"/>
        <v>0</v>
      </c>
      <c r="L194" s="167">
        <f t="shared" si="109"/>
        <v>0</v>
      </c>
      <c r="M194" s="184"/>
    </row>
    <row r="195" spans="1:13" ht="12" hidden="1" customHeight="1" x14ac:dyDescent="0.2">
      <c r="A195" s="105" t="s">
        <v>213</v>
      </c>
      <c r="B195" s="120" t="s">
        <v>125</v>
      </c>
      <c r="C195" s="120" t="s">
        <v>9</v>
      </c>
      <c r="D195" s="120" t="s">
        <v>461</v>
      </c>
      <c r="E195" s="120" t="s">
        <v>462</v>
      </c>
      <c r="F195" s="120" t="s">
        <v>249</v>
      </c>
      <c r="G195" s="120" t="s">
        <v>210</v>
      </c>
      <c r="H195" s="121"/>
      <c r="I195" s="8"/>
      <c r="J195" s="167">
        <f>J196</f>
        <v>0</v>
      </c>
      <c r="K195" s="167">
        <f t="shared" si="109"/>
        <v>0</v>
      </c>
      <c r="L195" s="167">
        <f t="shared" si="109"/>
        <v>0</v>
      </c>
      <c r="M195" s="184"/>
    </row>
    <row r="196" spans="1:13" ht="0.75" customHeight="1" x14ac:dyDescent="0.2">
      <c r="A196" s="105" t="s">
        <v>261</v>
      </c>
      <c r="B196" s="120" t="s">
        <v>125</v>
      </c>
      <c r="C196" s="120" t="s">
        <v>9</v>
      </c>
      <c r="D196" s="120" t="s">
        <v>461</v>
      </c>
      <c r="E196" s="120" t="s">
        <v>462</v>
      </c>
      <c r="F196" s="120" t="s">
        <v>249</v>
      </c>
      <c r="G196" s="120" t="s">
        <v>210</v>
      </c>
      <c r="H196" s="120" t="s">
        <v>125</v>
      </c>
      <c r="I196" s="8"/>
      <c r="J196" s="167">
        <f t="shared" ref="J196" si="111">J197</f>
        <v>0</v>
      </c>
      <c r="K196" s="167">
        <f t="shared" si="109"/>
        <v>0</v>
      </c>
      <c r="L196" s="167">
        <f t="shared" si="109"/>
        <v>0</v>
      </c>
      <c r="M196" s="184"/>
    </row>
    <row r="197" spans="1:13" ht="0.75" customHeight="1" x14ac:dyDescent="0.2">
      <c r="A197" s="105" t="s">
        <v>238</v>
      </c>
      <c r="B197" s="120" t="s">
        <v>125</v>
      </c>
      <c r="C197" s="120" t="s">
        <v>9</v>
      </c>
      <c r="D197" s="120" t="s">
        <v>461</v>
      </c>
      <c r="E197" s="120" t="s">
        <v>462</v>
      </c>
      <c r="F197" s="120" t="s">
        <v>249</v>
      </c>
      <c r="G197" s="120" t="s">
        <v>210</v>
      </c>
      <c r="H197" s="120" t="s">
        <v>125</v>
      </c>
      <c r="I197" s="6">
        <v>901</v>
      </c>
      <c r="J197" s="167">
        <f>'Приложение 3'!J236</f>
        <v>0</v>
      </c>
      <c r="K197" s="167">
        <f>'Приложение 3'!K236</f>
        <v>0</v>
      </c>
      <c r="L197" s="167">
        <f>'Приложение 3'!L236</f>
        <v>0</v>
      </c>
      <c r="M197" s="184"/>
    </row>
    <row r="198" spans="1:13" ht="63.75" x14ac:dyDescent="0.2">
      <c r="A198" s="105" t="s">
        <v>427</v>
      </c>
      <c r="B198" s="120" t="s">
        <v>133</v>
      </c>
      <c r="C198" s="120" t="s">
        <v>162</v>
      </c>
      <c r="D198" s="120"/>
      <c r="E198" s="120"/>
      <c r="F198" s="120"/>
      <c r="G198" s="120"/>
      <c r="H198" s="120"/>
      <c r="I198" s="6"/>
      <c r="J198" s="167">
        <f>J199+J207</f>
        <v>659.7</v>
      </c>
      <c r="K198" s="167">
        <f>K199+K207</f>
        <v>540</v>
      </c>
      <c r="L198" s="167">
        <f>L199+L207</f>
        <v>540</v>
      </c>
    </row>
    <row r="199" spans="1:13" ht="25.5" x14ac:dyDescent="0.2">
      <c r="A199" s="105" t="s">
        <v>280</v>
      </c>
      <c r="B199" s="120" t="s">
        <v>133</v>
      </c>
      <c r="C199" s="120" t="s">
        <v>9</v>
      </c>
      <c r="D199" s="120"/>
      <c r="E199" s="120"/>
      <c r="F199" s="120"/>
      <c r="G199" s="120"/>
      <c r="H199" s="120"/>
      <c r="I199" s="6"/>
      <c r="J199" s="167">
        <f>J200</f>
        <v>119.7</v>
      </c>
      <c r="K199" s="167">
        <f t="shared" ref="K199:L200" si="112">K200</f>
        <v>0</v>
      </c>
      <c r="L199" s="167">
        <f t="shared" si="112"/>
        <v>0</v>
      </c>
      <c r="M199" s="184"/>
    </row>
    <row r="200" spans="1:13" ht="27" customHeight="1" x14ac:dyDescent="0.2">
      <c r="A200" s="105" t="s">
        <v>281</v>
      </c>
      <c r="B200" s="120" t="s">
        <v>133</v>
      </c>
      <c r="C200" s="120" t="s">
        <v>9</v>
      </c>
      <c r="D200" s="120" t="s">
        <v>122</v>
      </c>
      <c r="E200" s="120"/>
      <c r="F200" s="120"/>
      <c r="G200" s="121"/>
      <c r="H200" s="121"/>
      <c r="I200" s="8"/>
      <c r="J200" s="167">
        <f>J201</f>
        <v>119.7</v>
      </c>
      <c r="K200" s="167">
        <f t="shared" si="112"/>
        <v>0</v>
      </c>
      <c r="L200" s="167">
        <f t="shared" si="112"/>
        <v>0</v>
      </c>
      <c r="M200" s="184"/>
    </row>
    <row r="201" spans="1:13" ht="44.25" customHeight="1" x14ac:dyDescent="0.2">
      <c r="A201" s="108" t="s">
        <v>277</v>
      </c>
      <c r="B201" s="120" t="s">
        <v>133</v>
      </c>
      <c r="C201" s="120" t="s">
        <v>9</v>
      </c>
      <c r="D201" s="120" t="s">
        <v>122</v>
      </c>
      <c r="E201" s="103" t="s">
        <v>278</v>
      </c>
      <c r="F201" s="120"/>
      <c r="G201" s="120"/>
      <c r="H201" s="120"/>
      <c r="I201" s="6"/>
      <c r="J201" s="167">
        <f>J202</f>
        <v>119.7</v>
      </c>
      <c r="K201" s="167">
        <f t="shared" ref="K201:L205" si="113">K202</f>
        <v>0</v>
      </c>
      <c r="L201" s="167">
        <f t="shared" si="113"/>
        <v>0</v>
      </c>
      <c r="M201" s="184"/>
    </row>
    <row r="202" spans="1:13" ht="25.5" x14ac:dyDescent="0.2">
      <c r="A202" s="102" t="s">
        <v>194</v>
      </c>
      <c r="B202" s="120" t="s">
        <v>133</v>
      </c>
      <c r="C202" s="120" t="s">
        <v>9</v>
      </c>
      <c r="D202" s="120" t="s">
        <v>122</v>
      </c>
      <c r="E202" s="103" t="s">
        <v>278</v>
      </c>
      <c r="F202" s="120" t="s">
        <v>186</v>
      </c>
      <c r="G202" s="121"/>
      <c r="H202" s="121"/>
      <c r="I202" s="8"/>
      <c r="J202" s="167">
        <f t="shared" ref="J202:J205" si="114">J203</f>
        <v>119.7</v>
      </c>
      <c r="K202" s="167">
        <f t="shared" si="113"/>
        <v>0</v>
      </c>
      <c r="L202" s="167">
        <f t="shared" si="113"/>
        <v>0</v>
      </c>
      <c r="M202" s="184"/>
    </row>
    <row r="203" spans="1:13" ht="38.25" x14ac:dyDescent="0.2">
      <c r="A203" s="102" t="s">
        <v>282</v>
      </c>
      <c r="B203" s="120" t="s">
        <v>133</v>
      </c>
      <c r="C203" s="120" t="s">
        <v>9</v>
      </c>
      <c r="D203" s="120" t="s">
        <v>122</v>
      </c>
      <c r="E203" s="103" t="s">
        <v>278</v>
      </c>
      <c r="F203" s="120" t="s">
        <v>279</v>
      </c>
      <c r="G203" s="121"/>
      <c r="H203" s="121"/>
      <c r="I203" s="8"/>
      <c r="J203" s="167">
        <f t="shared" si="114"/>
        <v>119.7</v>
      </c>
      <c r="K203" s="167">
        <f t="shared" si="113"/>
        <v>0</v>
      </c>
      <c r="L203" s="167">
        <f t="shared" si="113"/>
        <v>0</v>
      </c>
      <c r="M203" s="184"/>
    </row>
    <row r="204" spans="1:13" x14ac:dyDescent="0.2">
      <c r="A204" s="105" t="s">
        <v>216</v>
      </c>
      <c r="B204" s="120" t="s">
        <v>133</v>
      </c>
      <c r="C204" s="120" t="s">
        <v>9</v>
      </c>
      <c r="D204" s="120" t="s">
        <v>122</v>
      </c>
      <c r="E204" s="103" t="s">
        <v>278</v>
      </c>
      <c r="F204" s="120" t="s">
        <v>279</v>
      </c>
      <c r="G204" s="120" t="s">
        <v>17</v>
      </c>
      <c r="H204" s="121"/>
      <c r="I204" s="8"/>
      <c r="J204" s="167">
        <f t="shared" si="114"/>
        <v>119.7</v>
      </c>
      <c r="K204" s="167">
        <f t="shared" si="113"/>
        <v>0</v>
      </c>
      <c r="L204" s="167">
        <f t="shared" si="113"/>
        <v>0</v>
      </c>
      <c r="M204" s="184"/>
    </row>
    <row r="205" spans="1:13" x14ac:dyDescent="0.2">
      <c r="A205" s="105" t="s">
        <v>274</v>
      </c>
      <c r="B205" s="120" t="s">
        <v>133</v>
      </c>
      <c r="C205" s="120" t="s">
        <v>9</v>
      </c>
      <c r="D205" s="120" t="s">
        <v>122</v>
      </c>
      <c r="E205" s="103" t="s">
        <v>278</v>
      </c>
      <c r="F205" s="120" t="s">
        <v>279</v>
      </c>
      <c r="G205" s="120" t="s">
        <v>17</v>
      </c>
      <c r="H205" s="120" t="s">
        <v>179</v>
      </c>
      <c r="I205" s="8"/>
      <c r="J205" s="167">
        <f t="shared" si="114"/>
        <v>119.7</v>
      </c>
      <c r="K205" s="167">
        <f t="shared" si="113"/>
        <v>0</v>
      </c>
      <c r="L205" s="167">
        <f t="shared" si="113"/>
        <v>0</v>
      </c>
      <c r="M205" s="184"/>
    </row>
    <row r="206" spans="1:13" ht="49.5" customHeight="1" x14ac:dyDescent="0.2">
      <c r="A206" s="105" t="s">
        <v>238</v>
      </c>
      <c r="B206" s="120" t="s">
        <v>133</v>
      </c>
      <c r="C206" s="120" t="s">
        <v>9</v>
      </c>
      <c r="D206" s="120" t="s">
        <v>122</v>
      </c>
      <c r="E206" s="103" t="s">
        <v>278</v>
      </c>
      <c r="F206" s="120" t="s">
        <v>279</v>
      </c>
      <c r="G206" s="120" t="s">
        <v>17</v>
      </c>
      <c r="H206" s="120" t="s">
        <v>179</v>
      </c>
      <c r="I206" s="6">
        <v>901</v>
      </c>
      <c r="J206" s="167">
        <f>'Приложение 3'!J273</f>
        <v>119.7</v>
      </c>
      <c r="K206" s="167">
        <f>'Приложение 3'!K273</f>
        <v>0</v>
      </c>
      <c r="L206" s="167">
        <f>'Приложение 3'!L273</f>
        <v>0</v>
      </c>
      <c r="M206" s="184"/>
    </row>
    <row r="207" spans="1:13" ht="27" customHeight="1" x14ac:dyDescent="0.2">
      <c r="A207" s="220" t="s">
        <v>453</v>
      </c>
      <c r="B207" s="120" t="s">
        <v>133</v>
      </c>
      <c r="C207" s="120" t="s">
        <v>10</v>
      </c>
      <c r="D207" s="120"/>
      <c r="E207" s="120"/>
      <c r="F207" s="120"/>
      <c r="G207" s="120"/>
      <c r="H207" s="120"/>
      <c r="I207" s="6"/>
      <c r="J207" s="167">
        <f>J208</f>
        <v>540</v>
      </c>
      <c r="K207" s="167">
        <f t="shared" ref="K207:L213" si="115">K208</f>
        <v>540</v>
      </c>
      <c r="L207" s="167">
        <f t="shared" si="115"/>
        <v>540</v>
      </c>
      <c r="M207" s="184"/>
    </row>
    <row r="208" spans="1:13" ht="66" customHeight="1" x14ac:dyDescent="0.2">
      <c r="A208" s="220" t="s">
        <v>454</v>
      </c>
      <c r="B208" s="120" t="s">
        <v>133</v>
      </c>
      <c r="C208" s="120" t="s">
        <v>10</v>
      </c>
      <c r="D208" s="120" t="s">
        <v>168</v>
      </c>
      <c r="E208" s="120"/>
      <c r="F208" s="120"/>
      <c r="G208" s="121"/>
      <c r="H208" s="121"/>
      <c r="I208" s="8"/>
      <c r="J208" s="167">
        <f>J209</f>
        <v>540</v>
      </c>
      <c r="K208" s="167">
        <f t="shared" si="115"/>
        <v>540</v>
      </c>
      <c r="L208" s="167">
        <f t="shared" si="115"/>
        <v>540</v>
      </c>
      <c r="M208" s="184"/>
    </row>
    <row r="209" spans="1:13" ht="66" customHeight="1" x14ac:dyDescent="0.2">
      <c r="A209" s="219" t="s">
        <v>503</v>
      </c>
      <c r="B209" s="120" t="s">
        <v>133</v>
      </c>
      <c r="C209" s="120" t="s">
        <v>10</v>
      </c>
      <c r="D209" s="120" t="s">
        <v>168</v>
      </c>
      <c r="E209" s="103" t="s">
        <v>455</v>
      </c>
      <c r="F209" s="120"/>
      <c r="G209" s="120"/>
      <c r="H209" s="120"/>
      <c r="I209" s="6"/>
      <c r="J209" s="167">
        <f>J210</f>
        <v>540</v>
      </c>
      <c r="K209" s="167">
        <f t="shared" si="115"/>
        <v>540</v>
      </c>
      <c r="L209" s="167">
        <f t="shared" si="115"/>
        <v>540</v>
      </c>
      <c r="M209" s="184"/>
    </row>
    <row r="210" spans="1:13" ht="55.5" customHeight="1" x14ac:dyDescent="0.2">
      <c r="A210" s="102" t="s">
        <v>231</v>
      </c>
      <c r="B210" s="120" t="s">
        <v>133</v>
      </c>
      <c r="C210" s="120" t="s">
        <v>10</v>
      </c>
      <c r="D210" s="120" t="s">
        <v>168</v>
      </c>
      <c r="E210" s="103" t="s">
        <v>455</v>
      </c>
      <c r="F210" s="120" t="s">
        <v>228</v>
      </c>
      <c r="G210" s="121"/>
      <c r="H210" s="121"/>
      <c r="I210" s="8"/>
      <c r="J210" s="167">
        <f t="shared" ref="J210:J213" si="116">J211</f>
        <v>540</v>
      </c>
      <c r="K210" s="167">
        <f t="shared" si="115"/>
        <v>540</v>
      </c>
      <c r="L210" s="167">
        <f t="shared" si="115"/>
        <v>540</v>
      </c>
      <c r="M210" s="184"/>
    </row>
    <row r="211" spans="1:13" ht="17.25" customHeight="1" x14ac:dyDescent="0.2">
      <c r="A211" s="102" t="s">
        <v>252</v>
      </c>
      <c r="B211" s="120" t="s">
        <v>133</v>
      </c>
      <c r="C211" s="120" t="s">
        <v>10</v>
      </c>
      <c r="D211" s="120" t="s">
        <v>168</v>
      </c>
      <c r="E211" s="103" t="s">
        <v>455</v>
      </c>
      <c r="F211" s="120" t="s">
        <v>249</v>
      </c>
      <c r="G211" s="121"/>
      <c r="H211" s="121"/>
      <c r="I211" s="8"/>
      <c r="J211" s="167">
        <f t="shared" si="116"/>
        <v>540</v>
      </c>
      <c r="K211" s="167">
        <f t="shared" si="115"/>
        <v>540</v>
      </c>
      <c r="L211" s="167">
        <f t="shared" si="115"/>
        <v>540</v>
      </c>
      <c r="M211" s="184"/>
    </row>
    <row r="212" spans="1:13" ht="12.75" customHeight="1" x14ac:dyDescent="0.2">
      <c r="A212" s="105" t="s">
        <v>450</v>
      </c>
      <c r="B212" s="120" t="s">
        <v>133</v>
      </c>
      <c r="C212" s="120" t="s">
        <v>10</v>
      </c>
      <c r="D212" s="120" t="s">
        <v>168</v>
      </c>
      <c r="E212" s="103" t="s">
        <v>455</v>
      </c>
      <c r="F212" s="120" t="s">
        <v>249</v>
      </c>
      <c r="G212" s="120" t="s">
        <v>168</v>
      </c>
      <c r="H212" s="121"/>
      <c r="I212" s="8"/>
      <c r="J212" s="167">
        <f t="shared" si="116"/>
        <v>540</v>
      </c>
      <c r="K212" s="167">
        <f t="shared" si="115"/>
        <v>540</v>
      </c>
      <c r="L212" s="167">
        <f t="shared" si="115"/>
        <v>540</v>
      </c>
      <c r="M212" s="184"/>
    </row>
    <row r="213" spans="1:13" ht="14.25" customHeight="1" x14ac:dyDescent="0.2">
      <c r="A213" s="105" t="s">
        <v>451</v>
      </c>
      <c r="B213" s="120" t="s">
        <v>133</v>
      </c>
      <c r="C213" s="120" t="s">
        <v>10</v>
      </c>
      <c r="D213" s="120" t="s">
        <v>168</v>
      </c>
      <c r="E213" s="103" t="s">
        <v>455</v>
      </c>
      <c r="F213" s="120" t="s">
        <v>249</v>
      </c>
      <c r="G213" s="120" t="s">
        <v>168</v>
      </c>
      <c r="H213" s="120" t="s">
        <v>125</v>
      </c>
      <c r="I213" s="8"/>
      <c r="J213" s="167">
        <f t="shared" si="116"/>
        <v>540</v>
      </c>
      <c r="K213" s="167">
        <f t="shared" si="115"/>
        <v>540</v>
      </c>
      <c r="L213" s="167">
        <f t="shared" si="115"/>
        <v>540</v>
      </c>
      <c r="M213" s="184"/>
    </row>
    <row r="214" spans="1:13" ht="49.5" customHeight="1" x14ac:dyDescent="0.2">
      <c r="A214" s="105" t="s">
        <v>238</v>
      </c>
      <c r="B214" s="120" t="s">
        <v>133</v>
      </c>
      <c r="C214" s="120" t="s">
        <v>10</v>
      </c>
      <c r="D214" s="120" t="s">
        <v>168</v>
      </c>
      <c r="E214" s="103" t="s">
        <v>455</v>
      </c>
      <c r="F214" s="120" t="s">
        <v>249</v>
      </c>
      <c r="G214" s="120" t="s">
        <v>168</v>
      </c>
      <c r="H214" s="120" t="s">
        <v>125</v>
      </c>
      <c r="I214" s="6">
        <v>901</v>
      </c>
      <c r="J214" s="167">
        <f>'Приложение 3'!J213</f>
        <v>540</v>
      </c>
      <c r="K214" s="167">
        <f>'Приложение 3'!K213</f>
        <v>540</v>
      </c>
      <c r="L214" s="167">
        <f>'Приложение 3'!L213</f>
        <v>540</v>
      </c>
      <c r="M214" s="184"/>
    </row>
    <row r="215" spans="1:13" ht="63.75" x14ac:dyDescent="0.2">
      <c r="A215" s="105" t="s">
        <v>424</v>
      </c>
      <c r="B215" s="120" t="s">
        <v>168</v>
      </c>
      <c r="C215" s="120" t="s">
        <v>162</v>
      </c>
      <c r="D215" s="120"/>
      <c r="E215" s="120"/>
      <c r="F215" s="120"/>
      <c r="G215" s="120"/>
      <c r="H215" s="120"/>
      <c r="I215" s="6"/>
      <c r="J215" s="167">
        <f>J216</f>
        <v>45509.099999999991</v>
      </c>
      <c r="K215" s="167">
        <f t="shared" ref="K215:L215" si="117">K216</f>
        <v>41368.299999999996</v>
      </c>
      <c r="L215" s="167">
        <f t="shared" si="117"/>
        <v>48056.200000000004</v>
      </c>
      <c r="M215" s="184"/>
    </row>
    <row r="216" spans="1:13" x14ac:dyDescent="0.2">
      <c r="A216" s="105" t="s">
        <v>267</v>
      </c>
      <c r="B216" s="120" t="s">
        <v>168</v>
      </c>
      <c r="C216" s="120" t="s">
        <v>8</v>
      </c>
      <c r="D216" s="120"/>
      <c r="E216" s="120"/>
      <c r="F216" s="120"/>
      <c r="G216" s="120"/>
      <c r="H216" s="120"/>
      <c r="I216" s="6"/>
      <c r="J216" s="167">
        <f>J217+J236+J243</f>
        <v>45509.099999999991</v>
      </c>
      <c r="K216" s="167">
        <f t="shared" ref="K216:L216" si="118">K217+K236+K243</f>
        <v>41368.299999999996</v>
      </c>
      <c r="L216" s="167">
        <f t="shared" si="118"/>
        <v>48056.200000000004</v>
      </c>
      <c r="M216" s="184"/>
    </row>
    <row r="217" spans="1:13" ht="63.75" x14ac:dyDescent="0.2">
      <c r="A217" s="105" t="s">
        <v>322</v>
      </c>
      <c r="B217" s="120" t="s">
        <v>168</v>
      </c>
      <c r="C217" s="120" t="s">
        <v>8</v>
      </c>
      <c r="D217" s="120" t="s">
        <v>179</v>
      </c>
      <c r="E217" s="120"/>
      <c r="F217" s="120"/>
      <c r="G217" s="121"/>
      <c r="H217" s="121"/>
      <c r="I217" s="8"/>
      <c r="J217" s="167">
        <f>J218+J230+J224</f>
        <v>22122.699999999997</v>
      </c>
      <c r="K217" s="167">
        <f t="shared" ref="K217:L217" si="119">K218+K230+K224</f>
        <v>20188.5</v>
      </c>
      <c r="L217" s="167">
        <f t="shared" si="119"/>
        <v>25668.700000000004</v>
      </c>
      <c r="M217" s="184"/>
    </row>
    <row r="218" spans="1:13" x14ac:dyDescent="0.2">
      <c r="A218" s="105" t="s">
        <v>331</v>
      </c>
      <c r="B218" s="120" t="s">
        <v>168</v>
      </c>
      <c r="C218" s="120" t="s">
        <v>8</v>
      </c>
      <c r="D218" s="120" t="s">
        <v>179</v>
      </c>
      <c r="E218" s="103" t="s">
        <v>330</v>
      </c>
      <c r="F218" s="120"/>
      <c r="G218" s="120"/>
      <c r="H218" s="120"/>
      <c r="I218" s="6"/>
      <c r="J218" s="167">
        <f>J219</f>
        <v>0</v>
      </c>
      <c r="K218" s="167">
        <f t="shared" ref="K218:L222" si="120">K219</f>
        <v>2957.8</v>
      </c>
      <c r="L218" s="167">
        <f t="shared" si="120"/>
        <v>6384.6</v>
      </c>
      <c r="M218" s="184"/>
    </row>
    <row r="219" spans="1:13" x14ac:dyDescent="0.2">
      <c r="A219" s="102" t="s">
        <v>146</v>
      </c>
      <c r="B219" s="120" t="s">
        <v>168</v>
      </c>
      <c r="C219" s="120" t="s">
        <v>8</v>
      </c>
      <c r="D219" s="120" t="s">
        <v>179</v>
      </c>
      <c r="E219" s="103" t="s">
        <v>330</v>
      </c>
      <c r="F219" s="120" t="s">
        <v>144</v>
      </c>
      <c r="G219" s="121"/>
      <c r="H219" s="121"/>
      <c r="I219" s="8"/>
      <c r="J219" s="167">
        <f t="shared" ref="J219:J222" si="121">J220</f>
        <v>0</v>
      </c>
      <c r="K219" s="167">
        <f t="shared" si="120"/>
        <v>2957.8</v>
      </c>
      <c r="L219" s="167">
        <f t="shared" si="120"/>
        <v>6384.6</v>
      </c>
      <c r="M219" s="184"/>
    </row>
    <row r="220" spans="1:13" x14ac:dyDescent="0.2">
      <c r="A220" s="102" t="s">
        <v>172</v>
      </c>
      <c r="B220" s="120" t="s">
        <v>168</v>
      </c>
      <c r="C220" s="120" t="s">
        <v>8</v>
      </c>
      <c r="D220" s="120" t="s">
        <v>179</v>
      </c>
      <c r="E220" s="103" t="s">
        <v>330</v>
      </c>
      <c r="F220" s="120" t="s">
        <v>171</v>
      </c>
      <c r="G220" s="121"/>
      <c r="H220" s="121"/>
      <c r="I220" s="8"/>
      <c r="J220" s="167">
        <f t="shared" si="121"/>
        <v>0</v>
      </c>
      <c r="K220" s="167">
        <f t="shared" si="120"/>
        <v>2957.8</v>
      </c>
      <c r="L220" s="167">
        <f t="shared" si="120"/>
        <v>6384.6</v>
      </c>
      <c r="M220" s="184"/>
    </row>
    <row r="221" spans="1:13" x14ac:dyDescent="0.2">
      <c r="A221" s="105" t="s">
        <v>331</v>
      </c>
      <c r="B221" s="120" t="s">
        <v>168</v>
      </c>
      <c r="C221" s="120" t="s">
        <v>8</v>
      </c>
      <c r="D221" s="120" t="s">
        <v>179</v>
      </c>
      <c r="E221" s="103" t="s">
        <v>330</v>
      </c>
      <c r="F221" s="120" t="s">
        <v>171</v>
      </c>
      <c r="G221" s="120" t="s">
        <v>329</v>
      </c>
      <c r="H221" s="121"/>
      <c r="I221" s="8"/>
      <c r="J221" s="167">
        <f t="shared" si="121"/>
        <v>0</v>
      </c>
      <c r="K221" s="167">
        <f t="shared" si="120"/>
        <v>2957.8</v>
      </c>
      <c r="L221" s="167">
        <f t="shared" si="120"/>
        <v>6384.6</v>
      </c>
      <c r="M221" s="184"/>
    </row>
    <row r="222" spans="1:13" x14ac:dyDescent="0.2">
      <c r="A222" s="105" t="s">
        <v>331</v>
      </c>
      <c r="B222" s="120" t="s">
        <v>168</v>
      </c>
      <c r="C222" s="120" t="s">
        <v>8</v>
      </c>
      <c r="D222" s="120" t="s">
        <v>179</v>
      </c>
      <c r="E222" s="103" t="s">
        <v>330</v>
      </c>
      <c r="F222" s="120" t="s">
        <v>171</v>
      </c>
      <c r="G222" s="120" t="s">
        <v>329</v>
      </c>
      <c r="H222" s="120" t="s">
        <v>329</v>
      </c>
      <c r="I222" s="8"/>
      <c r="J222" s="167">
        <f t="shared" si="121"/>
        <v>0</v>
      </c>
      <c r="K222" s="167">
        <f t="shared" si="120"/>
        <v>2957.8</v>
      </c>
      <c r="L222" s="167">
        <f t="shared" si="120"/>
        <v>6384.6</v>
      </c>
      <c r="M222" s="184"/>
    </row>
    <row r="223" spans="1:13" ht="63.75" x14ac:dyDescent="0.2">
      <c r="A223" s="105" t="s">
        <v>302</v>
      </c>
      <c r="B223" s="120" t="s">
        <v>168</v>
      </c>
      <c r="C223" s="120" t="s">
        <v>8</v>
      </c>
      <c r="D223" s="120" t="s">
        <v>179</v>
      </c>
      <c r="E223" s="103" t="s">
        <v>330</v>
      </c>
      <c r="F223" s="120" t="s">
        <v>171</v>
      </c>
      <c r="G223" s="120" t="s">
        <v>329</v>
      </c>
      <c r="H223" s="120" t="s">
        <v>329</v>
      </c>
      <c r="I223" s="6">
        <v>902</v>
      </c>
      <c r="J223" s="167">
        <f>'Приложение 3'!J396</f>
        <v>0</v>
      </c>
      <c r="K223" s="167">
        <f>'Приложение 3'!K396</f>
        <v>2957.8</v>
      </c>
      <c r="L223" s="167">
        <f>'Приложение 3'!L396</f>
        <v>6384.6</v>
      </c>
      <c r="M223" s="184"/>
    </row>
    <row r="224" spans="1:13" ht="25.5" x14ac:dyDescent="0.2">
      <c r="A224" s="108" t="s">
        <v>251</v>
      </c>
      <c r="B224" s="120" t="s">
        <v>168</v>
      </c>
      <c r="C224" s="120" t="s">
        <v>8</v>
      </c>
      <c r="D224" s="120" t="s">
        <v>179</v>
      </c>
      <c r="E224" s="103" t="s">
        <v>248</v>
      </c>
      <c r="F224" s="120"/>
      <c r="G224" s="120"/>
      <c r="H224" s="120"/>
      <c r="I224" s="6"/>
      <c r="J224" s="167">
        <f>J225</f>
        <v>1883.1</v>
      </c>
      <c r="K224" s="167">
        <f t="shared" ref="K224:L228" si="122">K225</f>
        <v>1883.5</v>
      </c>
      <c r="L224" s="167">
        <f t="shared" si="122"/>
        <v>1883.9</v>
      </c>
      <c r="M224" s="184"/>
    </row>
    <row r="225" spans="1:13" ht="51" x14ac:dyDescent="0.2">
      <c r="A225" s="102" t="s">
        <v>231</v>
      </c>
      <c r="B225" s="120" t="s">
        <v>168</v>
      </c>
      <c r="C225" s="120" t="s">
        <v>8</v>
      </c>
      <c r="D225" s="120" t="s">
        <v>179</v>
      </c>
      <c r="E225" s="103" t="s">
        <v>248</v>
      </c>
      <c r="F225" s="120" t="s">
        <v>228</v>
      </c>
      <c r="G225" s="121"/>
      <c r="H225" s="121"/>
      <c r="I225" s="8"/>
      <c r="J225" s="167">
        <f t="shared" ref="J225:J228" si="123">J226</f>
        <v>1883.1</v>
      </c>
      <c r="K225" s="167">
        <f t="shared" si="122"/>
        <v>1883.5</v>
      </c>
      <c r="L225" s="167">
        <f t="shared" si="122"/>
        <v>1883.9</v>
      </c>
      <c r="M225" s="184"/>
    </row>
    <row r="226" spans="1:13" x14ac:dyDescent="0.2">
      <c r="A226" s="102" t="s">
        <v>252</v>
      </c>
      <c r="B226" s="120" t="s">
        <v>168</v>
      </c>
      <c r="C226" s="120" t="s">
        <v>8</v>
      </c>
      <c r="D226" s="120" t="s">
        <v>179</v>
      </c>
      <c r="E226" s="103" t="s">
        <v>248</v>
      </c>
      <c r="F226" s="120" t="s">
        <v>249</v>
      </c>
      <c r="G226" s="121"/>
      <c r="H226" s="121"/>
      <c r="I226" s="8"/>
      <c r="J226" s="167">
        <f t="shared" si="123"/>
        <v>1883.1</v>
      </c>
      <c r="K226" s="167">
        <f t="shared" si="122"/>
        <v>1883.5</v>
      </c>
      <c r="L226" s="167">
        <f t="shared" si="122"/>
        <v>1883.9</v>
      </c>
      <c r="M226" s="184"/>
    </row>
    <row r="227" spans="1:13" ht="12" customHeight="1" x14ac:dyDescent="0.2">
      <c r="A227" s="105" t="s">
        <v>273</v>
      </c>
      <c r="B227" s="120" t="s">
        <v>168</v>
      </c>
      <c r="C227" s="120" t="s">
        <v>8</v>
      </c>
      <c r="D227" s="120" t="s">
        <v>179</v>
      </c>
      <c r="E227" s="103" t="s">
        <v>248</v>
      </c>
      <c r="F227" s="120" t="s">
        <v>249</v>
      </c>
      <c r="G227" s="120" t="s">
        <v>272</v>
      </c>
      <c r="H227" s="121"/>
      <c r="I227" s="8"/>
      <c r="J227" s="167">
        <f t="shared" si="123"/>
        <v>1883.1</v>
      </c>
      <c r="K227" s="167">
        <f t="shared" si="122"/>
        <v>1883.5</v>
      </c>
      <c r="L227" s="167">
        <f t="shared" si="122"/>
        <v>1883.9</v>
      </c>
      <c r="M227" s="184"/>
    </row>
    <row r="228" spans="1:13" ht="25.5" x14ac:dyDescent="0.2">
      <c r="A228" s="105" t="s">
        <v>497</v>
      </c>
      <c r="B228" s="120" t="s">
        <v>168</v>
      </c>
      <c r="C228" s="120" t="s">
        <v>8</v>
      </c>
      <c r="D228" s="120" t="s">
        <v>179</v>
      </c>
      <c r="E228" s="103" t="s">
        <v>248</v>
      </c>
      <c r="F228" s="120" t="s">
        <v>249</v>
      </c>
      <c r="G228" s="120" t="s">
        <v>272</v>
      </c>
      <c r="H228" s="120" t="s">
        <v>133</v>
      </c>
      <c r="I228" s="8"/>
      <c r="J228" s="167">
        <f t="shared" si="123"/>
        <v>1883.1</v>
      </c>
      <c r="K228" s="167">
        <f t="shared" si="122"/>
        <v>1883.5</v>
      </c>
      <c r="L228" s="167">
        <f t="shared" si="122"/>
        <v>1883.9</v>
      </c>
      <c r="M228" s="184"/>
    </row>
    <row r="229" spans="1:13" ht="63.75" x14ac:dyDescent="0.2">
      <c r="A229" s="105" t="s">
        <v>302</v>
      </c>
      <c r="B229" s="120" t="s">
        <v>168</v>
      </c>
      <c r="C229" s="120" t="s">
        <v>8</v>
      </c>
      <c r="D229" s="120" t="s">
        <v>179</v>
      </c>
      <c r="E229" s="103" t="s">
        <v>248</v>
      </c>
      <c r="F229" s="120" t="s">
        <v>249</v>
      </c>
      <c r="G229" s="120" t="s">
        <v>272</v>
      </c>
      <c r="H229" s="120" t="s">
        <v>133</v>
      </c>
      <c r="I229" s="6">
        <v>902</v>
      </c>
      <c r="J229" s="167">
        <f>'Приложение 3'!J259</f>
        <v>1883.1</v>
      </c>
      <c r="K229" s="167">
        <f>'Приложение 3'!K259</f>
        <v>1883.5</v>
      </c>
      <c r="L229" s="167">
        <f>'Приложение 3'!L259</f>
        <v>1883.9</v>
      </c>
      <c r="M229" s="184"/>
    </row>
    <row r="230" spans="1:13" ht="41.25" customHeight="1" x14ac:dyDescent="0.2">
      <c r="A230" s="105" t="s">
        <v>323</v>
      </c>
      <c r="B230" s="120" t="s">
        <v>168</v>
      </c>
      <c r="C230" s="120" t="s">
        <v>8</v>
      </c>
      <c r="D230" s="120" t="s">
        <v>179</v>
      </c>
      <c r="E230" s="103" t="s">
        <v>320</v>
      </c>
      <c r="F230" s="120"/>
      <c r="G230" s="120"/>
      <c r="H230" s="120"/>
      <c r="I230" s="6"/>
      <c r="J230" s="167">
        <f>J231</f>
        <v>20239.599999999999</v>
      </c>
      <c r="K230" s="167">
        <f t="shared" ref="K230:K234" si="124">K231</f>
        <v>15347.2</v>
      </c>
      <c r="L230" s="167">
        <f t="shared" ref="L230:L234" si="125">L231</f>
        <v>17400.2</v>
      </c>
      <c r="M230" s="184"/>
    </row>
    <row r="231" spans="1:13" ht="51" x14ac:dyDescent="0.2">
      <c r="A231" s="102" t="s">
        <v>231</v>
      </c>
      <c r="B231" s="120" t="s">
        <v>168</v>
      </c>
      <c r="C231" s="120" t="s">
        <v>8</v>
      </c>
      <c r="D231" s="120" t="s">
        <v>179</v>
      </c>
      <c r="E231" s="103" t="s">
        <v>320</v>
      </c>
      <c r="F231" s="120" t="s">
        <v>228</v>
      </c>
      <c r="G231" s="121"/>
      <c r="H231" s="121"/>
      <c r="I231" s="8"/>
      <c r="J231" s="167">
        <f t="shared" ref="J231:J234" si="126">J232</f>
        <v>20239.599999999999</v>
      </c>
      <c r="K231" s="167">
        <f t="shared" si="124"/>
        <v>15347.2</v>
      </c>
      <c r="L231" s="167">
        <f t="shared" si="125"/>
        <v>17400.2</v>
      </c>
      <c r="M231" s="184"/>
    </row>
    <row r="232" spans="1:13" x14ac:dyDescent="0.2">
      <c r="A232" s="102" t="s">
        <v>252</v>
      </c>
      <c r="B232" s="120" t="s">
        <v>168</v>
      </c>
      <c r="C232" s="120" t="s">
        <v>8</v>
      </c>
      <c r="D232" s="120" t="s">
        <v>179</v>
      </c>
      <c r="E232" s="103" t="s">
        <v>320</v>
      </c>
      <c r="F232" s="120" t="s">
        <v>249</v>
      </c>
      <c r="G232" s="121"/>
      <c r="H232" s="121"/>
      <c r="I232" s="8"/>
      <c r="J232" s="167">
        <f t="shared" si="126"/>
        <v>20239.599999999999</v>
      </c>
      <c r="K232" s="167">
        <f t="shared" si="124"/>
        <v>15347.2</v>
      </c>
      <c r="L232" s="167">
        <f t="shared" si="125"/>
        <v>17400.2</v>
      </c>
      <c r="M232" s="184"/>
    </row>
    <row r="233" spans="1:13" x14ac:dyDescent="0.2">
      <c r="A233" s="105" t="s">
        <v>273</v>
      </c>
      <c r="B233" s="120" t="s">
        <v>168</v>
      </c>
      <c r="C233" s="120" t="s">
        <v>8</v>
      </c>
      <c r="D233" s="120" t="s">
        <v>179</v>
      </c>
      <c r="E233" s="103" t="s">
        <v>320</v>
      </c>
      <c r="F233" s="120" t="s">
        <v>249</v>
      </c>
      <c r="G233" s="120" t="s">
        <v>272</v>
      </c>
      <c r="H233" s="121"/>
      <c r="I233" s="8"/>
      <c r="J233" s="167">
        <f t="shared" si="126"/>
        <v>20239.599999999999</v>
      </c>
      <c r="K233" s="167">
        <f t="shared" si="124"/>
        <v>15347.2</v>
      </c>
      <c r="L233" s="167">
        <f t="shared" si="125"/>
        <v>17400.2</v>
      </c>
      <c r="M233" s="184"/>
    </row>
    <row r="234" spans="1:13" x14ac:dyDescent="0.2">
      <c r="A234" s="105" t="s">
        <v>321</v>
      </c>
      <c r="B234" s="120" t="s">
        <v>168</v>
      </c>
      <c r="C234" s="120" t="s">
        <v>8</v>
      </c>
      <c r="D234" s="120" t="s">
        <v>179</v>
      </c>
      <c r="E234" s="103" t="s">
        <v>320</v>
      </c>
      <c r="F234" s="120" t="s">
        <v>249</v>
      </c>
      <c r="G234" s="120" t="s">
        <v>272</v>
      </c>
      <c r="H234" s="120" t="s">
        <v>122</v>
      </c>
      <c r="I234" s="8"/>
      <c r="J234" s="167">
        <f t="shared" si="126"/>
        <v>20239.599999999999</v>
      </c>
      <c r="K234" s="167">
        <f t="shared" si="124"/>
        <v>15347.2</v>
      </c>
      <c r="L234" s="167">
        <f t="shared" si="125"/>
        <v>17400.2</v>
      </c>
      <c r="M234" s="184"/>
    </row>
    <row r="235" spans="1:13" ht="63.75" x14ac:dyDescent="0.2">
      <c r="A235" s="105" t="s">
        <v>302</v>
      </c>
      <c r="B235" s="120" t="s">
        <v>168</v>
      </c>
      <c r="C235" s="120" t="s">
        <v>8</v>
      </c>
      <c r="D235" s="120" t="s">
        <v>179</v>
      </c>
      <c r="E235" s="103" t="s">
        <v>320</v>
      </c>
      <c r="F235" s="120" t="s">
        <v>249</v>
      </c>
      <c r="G235" s="120" t="s">
        <v>272</v>
      </c>
      <c r="H235" s="120" t="s">
        <v>122</v>
      </c>
      <c r="I235" s="6">
        <v>902</v>
      </c>
      <c r="J235" s="167">
        <f>'Приложение 3'!J375</f>
        <v>20239.599999999999</v>
      </c>
      <c r="K235" s="167">
        <f>'Приложение 3'!K375</f>
        <v>15347.2</v>
      </c>
      <c r="L235" s="167">
        <f>'Приложение 3'!L375</f>
        <v>17400.2</v>
      </c>
      <c r="M235" s="184"/>
    </row>
    <row r="236" spans="1:13" ht="25.5" x14ac:dyDescent="0.2">
      <c r="A236" s="105" t="s">
        <v>325</v>
      </c>
      <c r="B236" s="120" t="s">
        <v>168</v>
      </c>
      <c r="C236" s="120" t="s">
        <v>8</v>
      </c>
      <c r="D236" s="120" t="s">
        <v>133</v>
      </c>
      <c r="E236" s="120"/>
      <c r="F236" s="120"/>
      <c r="G236" s="121"/>
      <c r="H236" s="121"/>
      <c r="I236" s="8"/>
      <c r="J236" s="167">
        <f>J237</f>
        <v>11628.1</v>
      </c>
      <c r="K236" s="167">
        <f t="shared" ref="K236:L236" si="127">K237</f>
        <v>11628.1</v>
      </c>
      <c r="L236" s="167">
        <f t="shared" si="127"/>
        <v>12472.9</v>
      </c>
      <c r="M236" s="184"/>
    </row>
    <row r="237" spans="1:13" x14ac:dyDescent="0.2">
      <c r="A237" s="105" t="s">
        <v>326</v>
      </c>
      <c r="B237" s="120" t="s">
        <v>168</v>
      </c>
      <c r="C237" s="120" t="s">
        <v>8</v>
      </c>
      <c r="D237" s="120" t="s">
        <v>133</v>
      </c>
      <c r="E237" s="103" t="s">
        <v>324</v>
      </c>
      <c r="F237" s="120"/>
      <c r="G237" s="120"/>
      <c r="H237" s="120"/>
      <c r="I237" s="6"/>
      <c r="J237" s="167">
        <f>J238</f>
        <v>11628.1</v>
      </c>
      <c r="K237" s="167">
        <f t="shared" ref="K237:L241" si="128">K238</f>
        <v>11628.1</v>
      </c>
      <c r="L237" s="167">
        <f t="shared" si="128"/>
        <v>12472.9</v>
      </c>
      <c r="M237" s="184"/>
    </row>
    <row r="238" spans="1:13" ht="51" x14ac:dyDescent="0.2">
      <c r="A238" s="102" t="s">
        <v>231</v>
      </c>
      <c r="B238" s="120" t="s">
        <v>168</v>
      </c>
      <c r="C238" s="120" t="s">
        <v>8</v>
      </c>
      <c r="D238" s="120" t="s">
        <v>133</v>
      </c>
      <c r="E238" s="103" t="s">
        <v>324</v>
      </c>
      <c r="F238" s="120" t="s">
        <v>228</v>
      </c>
      <c r="G238" s="121"/>
      <c r="H238" s="121"/>
      <c r="I238" s="8"/>
      <c r="J238" s="167">
        <f t="shared" ref="J238:J241" si="129">J239</f>
        <v>11628.1</v>
      </c>
      <c r="K238" s="167">
        <f t="shared" si="128"/>
        <v>11628.1</v>
      </c>
      <c r="L238" s="167">
        <f t="shared" si="128"/>
        <v>12472.9</v>
      </c>
      <c r="M238" s="184"/>
    </row>
    <row r="239" spans="1:13" x14ac:dyDescent="0.2">
      <c r="A239" s="102" t="s">
        <v>252</v>
      </c>
      <c r="B239" s="120" t="s">
        <v>168</v>
      </c>
      <c r="C239" s="120" t="s">
        <v>8</v>
      </c>
      <c r="D239" s="120" t="s">
        <v>133</v>
      </c>
      <c r="E239" s="103" t="s">
        <v>324</v>
      </c>
      <c r="F239" s="120" t="s">
        <v>249</v>
      </c>
      <c r="G239" s="121"/>
      <c r="H239" s="121"/>
      <c r="I239" s="8"/>
      <c r="J239" s="167">
        <f t="shared" si="129"/>
        <v>11628.1</v>
      </c>
      <c r="K239" s="167">
        <f t="shared" si="128"/>
        <v>11628.1</v>
      </c>
      <c r="L239" s="167">
        <f t="shared" si="128"/>
        <v>12472.9</v>
      </c>
      <c r="M239" s="184"/>
    </row>
    <row r="240" spans="1:13" x14ac:dyDescent="0.2">
      <c r="A240" s="105" t="s">
        <v>273</v>
      </c>
      <c r="B240" s="120" t="s">
        <v>168</v>
      </c>
      <c r="C240" s="120" t="s">
        <v>8</v>
      </c>
      <c r="D240" s="120" t="s">
        <v>133</v>
      </c>
      <c r="E240" s="103" t="s">
        <v>324</v>
      </c>
      <c r="F240" s="120" t="s">
        <v>249</v>
      </c>
      <c r="G240" s="120" t="s">
        <v>272</v>
      </c>
      <c r="H240" s="121"/>
      <c r="I240" s="8"/>
      <c r="J240" s="167">
        <f t="shared" si="129"/>
        <v>11628.1</v>
      </c>
      <c r="K240" s="167">
        <f t="shared" si="128"/>
        <v>11628.1</v>
      </c>
      <c r="L240" s="167">
        <f t="shared" si="128"/>
        <v>12472.9</v>
      </c>
      <c r="M240" s="184"/>
    </row>
    <row r="241" spans="1:13" x14ac:dyDescent="0.2">
      <c r="A241" s="105" t="s">
        <v>321</v>
      </c>
      <c r="B241" s="120" t="s">
        <v>168</v>
      </c>
      <c r="C241" s="120" t="s">
        <v>8</v>
      </c>
      <c r="D241" s="120" t="s">
        <v>133</v>
      </c>
      <c r="E241" s="103" t="s">
        <v>324</v>
      </c>
      <c r="F241" s="120" t="s">
        <v>249</v>
      </c>
      <c r="G241" s="120" t="s">
        <v>272</v>
      </c>
      <c r="H241" s="120" t="s">
        <v>122</v>
      </c>
      <c r="I241" s="8"/>
      <c r="J241" s="167">
        <f t="shared" si="129"/>
        <v>11628.1</v>
      </c>
      <c r="K241" s="167">
        <f t="shared" si="128"/>
        <v>11628.1</v>
      </c>
      <c r="L241" s="167">
        <f t="shared" si="128"/>
        <v>12472.9</v>
      </c>
      <c r="M241" s="184"/>
    </row>
    <row r="242" spans="1:13" ht="63.75" x14ac:dyDescent="0.2">
      <c r="A242" s="105" t="s">
        <v>302</v>
      </c>
      <c r="B242" s="120" t="s">
        <v>168</v>
      </c>
      <c r="C242" s="120" t="s">
        <v>8</v>
      </c>
      <c r="D242" s="120" t="s">
        <v>133</v>
      </c>
      <c r="E242" s="103" t="s">
        <v>324</v>
      </c>
      <c r="F242" s="120" t="s">
        <v>249</v>
      </c>
      <c r="G242" s="120" t="s">
        <v>272</v>
      </c>
      <c r="H242" s="120" t="s">
        <v>122</v>
      </c>
      <c r="I242" s="6">
        <v>902</v>
      </c>
      <c r="J242" s="167">
        <f>'Приложение 3'!J379</f>
        <v>11628.1</v>
      </c>
      <c r="K242" s="167">
        <f>'Приложение 3'!K379</f>
        <v>11628.1</v>
      </c>
      <c r="L242" s="167">
        <f>'Приложение 3'!L379</f>
        <v>12472.9</v>
      </c>
      <c r="M242" s="184"/>
    </row>
    <row r="243" spans="1:13" ht="25.5" x14ac:dyDescent="0.2">
      <c r="A243" s="105" t="s">
        <v>268</v>
      </c>
      <c r="B243" s="120" t="s">
        <v>168</v>
      </c>
      <c r="C243" s="120" t="s">
        <v>8</v>
      </c>
      <c r="D243" s="120" t="s">
        <v>168</v>
      </c>
      <c r="E243" s="103"/>
      <c r="F243" s="120"/>
      <c r="G243" s="120"/>
      <c r="H243" s="120"/>
      <c r="I243" s="6"/>
      <c r="J243" s="167">
        <f>J250+J244</f>
        <v>11758.3</v>
      </c>
      <c r="K243" s="167">
        <f t="shared" ref="K243:L243" si="130">K250+K244</f>
        <v>9551.6999999999989</v>
      </c>
      <c r="L243" s="167">
        <f t="shared" si="130"/>
        <v>9914.5999999999985</v>
      </c>
      <c r="M243" s="184"/>
    </row>
    <row r="244" spans="1:13" ht="25.5" x14ac:dyDescent="0.2">
      <c r="A244" s="108" t="s">
        <v>251</v>
      </c>
      <c r="B244" s="120" t="s">
        <v>168</v>
      </c>
      <c r="C244" s="120" t="s">
        <v>8</v>
      </c>
      <c r="D244" s="120" t="s">
        <v>168</v>
      </c>
      <c r="E244" s="103" t="s">
        <v>248</v>
      </c>
      <c r="F244" s="120"/>
      <c r="G244" s="120"/>
      <c r="H244" s="120"/>
      <c r="I244" s="6"/>
      <c r="J244" s="167">
        <f>J245</f>
        <v>761.3</v>
      </c>
      <c r="K244" s="167">
        <f t="shared" ref="K244:L248" si="131">K245</f>
        <v>761.3</v>
      </c>
      <c r="L244" s="167">
        <f t="shared" si="131"/>
        <v>761.3</v>
      </c>
      <c r="M244" s="184"/>
    </row>
    <row r="245" spans="1:13" ht="51" x14ac:dyDescent="0.2">
      <c r="A245" s="102" t="s">
        <v>231</v>
      </c>
      <c r="B245" s="120" t="s">
        <v>168</v>
      </c>
      <c r="C245" s="120" t="s">
        <v>8</v>
      </c>
      <c r="D245" s="120" t="s">
        <v>168</v>
      </c>
      <c r="E245" s="103" t="s">
        <v>248</v>
      </c>
      <c r="F245" s="120" t="s">
        <v>228</v>
      </c>
      <c r="G245" s="121"/>
      <c r="H245" s="121"/>
      <c r="I245" s="8"/>
      <c r="J245" s="167">
        <f t="shared" ref="J245:J248" si="132">J246</f>
        <v>761.3</v>
      </c>
      <c r="K245" s="167">
        <f t="shared" si="131"/>
        <v>761.3</v>
      </c>
      <c r="L245" s="167">
        <f t="shared" si="131"/>
        <v>761.3</v>
      </c>
      <c r="M245" s="184"/>
    </row>
    <row r="246" spans="1:13" x14ac:dyDescent="0.2">
      <c r="A246" s="102" t="s">
        <v>252</v>
      </c>
      <c r="B246" s="120" t="s">
        <v>168</v>
      </c>
      <c r="C246" s="120" t="s">
        <v>8</v>
      </c>
      <c r="D246" s="120" t="s">
        <v>168</v>
      </c>
      <c r="E246" s="103" t="s">
        <v>248</v>
      </c>
      <c r="F246" s="120" t="s">
        <v>249</v>
      </c>
      <c r="G246" s="121"/>
      <c r="H246" s="121"/>
      <c r="I246" s="8"/>
      <c r="J246" s="167">
        <f t="shared" si="132"/>
        <v>761.3</v>
      </c>
      <c r="K246" s="167">
        <f t="shared" si="131"/>
        <v>761.3</v>
      </c>
      <c r="L246" s="167">
        <f t="shared" si="131"/>
        <v>761.3</v>
      </c>
      <c r="M246" s="184"/>
    </row>
    <row r="247" spans="1:13" ht="12" customHeight="1" x14ac:dyDescent="0.2">
      <c r="A247" s="105" t="s">
        <v>213</v>
      </c>
      <c r="B247" s="120" t="s">
        <v>168</v>
      </c>
      <c r="C247" s="120" t="s">
        <v>8</v>
      </c>
      <c r="D247" s="120" t="s">
        <v>168</v>
      </c>
      <c r="E247" s="103" t="s">
        <v>248</v>
      </c>
      <c r="F247" s="120" t="s">
        <v>249</v>
      </c>
      <c r="G247" s="120" t="s">
        <v>210</v>
      </c>
      <c r="H247" s="121"/>
      <c r="I247" s="8"/>
      <c r="J247" s="167">
        <f t="shared" si="132"/>
        <v>761.3</v>
      </c>
      <c r="K247" s="167">
        <f t="shared" si="131"/>
        <v>761.3</v>
      </c>
      <c r="L247" s="167">
        <f t="shared" si="131"/>
        <v>761.3</v>
      </c>
      <c r="M247" s="184"/>
    </row>
    <row r="248" spans="1:13" ht="11.25" customHeight="1" x14ac:dyDescent="0.2">
      <c r="A248" s="105" t="s">
        <v>265</v>
      </c>
      <c r="B248" s="120" t="s">
        <v>168</v>
      </c>
      <c r="C248" s="120" t="s">
        <v>8</v>
      </c>
      <c r="D248" s="120" t="s">
        <v>168</v>
      </c>
      <c r="E248" s="103" t="s">
        <v>248</v>
      </c>
      <c r="F248" s="120" t="s">
        <v>249</v>
      </c>
      <c r="G248" s="120" t="s">
        <v>210</v>
      </c>
      <c r="H248" s="120" t="s">
        <v>179</v>
      </c>
      <c r="I248" s="8"/>
      <c r="J248" s="167">
        <f t="shared" si="132"/>
        <v>761.3</v>
      </c>
      <c r="K248" s="167">
        <f t="shared" si="131"/>
        <v>761.3</v>
      </c>
      <c r="L248" s="167">
        <f t="shared" si="131"/>
        <v>761.3</v>
      </c>
      <c r="M248" s="184"/>
    </row>
    <row r="249" spans="1:13" ht="63.75" x14ac:dyDescent="0.2">
      <c r="A249" s="105" t="s">
        <v>302</v>
      </c>
      <c r="B249" s="120" t="s">
        <v>168</v>
      </c>
      <c r="C249" s="120" t="s">
        <v>8</v>
      </c>
      <c r="D249" s="120" t="s">
        <v>168</v>
      </c>
      <c r="E249" s="103" t="s">
        <v>248</v>
      </c>
      <c r="F249" s="120" t="s">
        <v>249</v>
      </c>
      <c r="G249" s="120" t="s">
        <v>210</v>
      </c>
      <c r="H249" s="120" t="s">
        <v>179</v>
      </c>
      <c r="I249" s="6">
        <v>902</v>
      </c>
      <c r="J249" s="167">
        <f>'Приложение 3'!J243</f>
        <v>761.3</v>
      </c>
      <c r="K249" s="167">
        <f>'Приложение 3'!K243</f>
        <v>761.3</v>
      </c>
      <c r="L249" s="167">
        <f>'Приложение 3'!L243</f>
        <v>761.3</v>
      </c>
      <c r="M249" s="184"/>
    </row>
    <row r="250" spans="1:13" ht="25.5" x14ac:dyDescent="0.2">
      <c r="A250" s="107" t="s">
        <v>316</v>
      </c>
      <c r="B250" s="120" t="s">
        <v>168</v>
      </c>
      <c r="C250" s="120" t="s">
        <v>8</v>
      </c>
      <c r="D250" s="120" t="s">
        <v>168</v>
      </c>
      <c r="E250" s="103" t="s">
        <v>314</v>
      </c>
      <c r="F250" s="120"/>
      <c r="G250" s="120"/>
      <c r="H250" s="120"/>
      <c r="I250" s="6"/>
      <c r="J250" s="167">
        <f>J251</f>
        <v>10997</v>
      </c>
      <c r="K250" s="167">
        <f t="shared" ref="K250:L250" si="133">K251</f>
        <v>8790.4</v>
      </c>
      <c r="L250" s="167">
        <f t="shared" si="133"/>
        <v>9153.2999999999993</v>
      </c>
      <c r="M250" s="184"/>
    </row>
    <row r="251" spans="1:13" ht="51" x14ac:dyDescent="0.2">
      <c r="A251" s="102" t="s">
        <v>231</v>
      </c>
      <c r="B251" s="120" t="s">
        <v>168</v>
      </c>
      <c r="C251" s="120" t="s">
        <v>8</v>
      </c>
      <c r="D251" s="120" t="s">
        <v>168</v>
      </c>
      <c r="E251" s="103" t="s">
        <v>314</v>
      </c>
      <c r="F251" s="120" t="s">
        <v>228</v>
      </c>
      <c r="G251" s="121"/>
      <c r="H251" s="121"/>
      <c r="I251" s="8"/>
      <c r="J251" s="167">
        <f t="shared" ref="J251:J254" si="134">J252</f>
        <v>10997</v>
      </c>
      <c r="K251" s="167">
        <f t="shared" ref="K251:K254" si="135">K252</f>
        <v>8790.4</v>
      </c>
      <c r="L251" s="167">
        <f t="shared" ref="L251:L254" si="136">L252</f>
        <v>9153.2999999999993</v>
      </c>
      <c r="M251" s="184"/>
    </row>
    <row r="252" spans="1:13" x14ac:dyDescent="0.2">
      <c r="A252" s="102" t="s">
        <v>252</v>
      </c>
      <c r="B252" s="120" t="s">
        <v>168</v>
      </c>
      <c r="C252" s="120" t="s">
        <v>8</v>
      </c>
      <c r="D252" s="120" t="s">
        <v>168</v>
      </c>
      <c r="E252" s="103" t="s">
        <v>314</v>
      </c>
      <c r="F252" s="120" t="s">
        <v>249</v>
      </c>
      <c r="G252" s="121"/>
      <c r="H252" s="121"/>
      <c r="I252" s="8"/>
      <c r="J252" s="167">
        <f t="shared" si="134"/>
        <v>10997</v>
      </c>
      <c r="K252" s="167">
        <f t="shared" si="135"/>
        <v>8790.4</v>
      </c>
      <c r="L252" s="167">
        <f t="shared" si="136"/>
        <v>9153.2999999999993</v>
      </c>
      <c r="M252" s="184"/>
    </row>
    <row r="253" spans="1:13" x14ac:dyDescent="0.2">
      <c r="A253" s="105" t="s">
        <v>213</v>
      </c>
      <c r="B253" s="120" t="s">
        <v>168</v>
      </c>
      <c r="C253" s="120" t="s">
        <v>8</v>
      </c>
      <c r="D253" s="120" t="s">
        <v>168</v>
      </c>
      <c r="E253" s="103" t="s">
        <v>314</v>
      </c>
      <c r="F253" s="120" t="s">
        <v>249</v>
      </c>
      <c r="G253" s="120" t="s">
        <v>210</v>
      </c>
      <c r="H253" s="121"/>
      <c r="I253" s="8"/>
      <c r="J253" s="167">
        <f t="shared" si="134"/>
        <v>10997</v>
      </c>
      <c r="K253" s="167">
        <f t="shared" si="135"/>
        <v>8790.4</v>
      </c>
      <c r="L253" s="167">
        <f t="shared" si="136"/>
        <v>9153.2999999999993</v>
      </c>
      <c r="M253" s="184"/>
    </row>
    <row r="254" spans="1:13" x14ac:dyDescent="0.2">
      <c r="A254" s="105" t="s">
        <v>265</v>
      </c>
      <c r="B254" s="120" t="s">
        <v>168</v>
      </c>
      <c r="C254" s="120" t="s">
        <v>8</v>
      </c>
      <c r="D254" s="120" t="s">
        <v>168</v>
      </c>
      <c r="E254" s="103" t="s">
        <v>314</v>
      </c>
      <c r="F254" s="120" t="s">
        <v>249</v>
      </c>
      <c r="G254" s="120" t="s">
        <v>210</v>
      </c>
      <c r="H254" s="120" t="s">
        <v>179</v>
      </c>
      <c r="I254" s="8"/>
      <c r="J254" s="167">
        <f t="shared" si="134"/>
        <v>10997</v>
      </c>
      <c r="K254" s="167">
        <f t="shared" si="135"/>
        <v>8790.4</v>
      </c>
      <c r="L254" s="167">
        <f t="shared" si="136"/>
        <v>9153.2999999999993</v>
      </c>
      <c r="M254" s="184"/>
    </row>
    <row r="255" spans="1:13" ht="63.75" x14ac:dyDescent="0.2">
      <c r="A255" s="105" t="s">
        <v>302</v>
      </c>
      <c r="B255" s="120" t="s">
        <v>168</v>
      </c>
      <c r="C255" s="120" t="s">
        <v>8</v>
      </c>
      <c r="D255" s="120" t="s">
        <v>168</v>
      </c>
      <c r="E255" s="103" t="s">
        <v>314</v>
      </c>
      <c r="F255" s="120" t="s">
        <v>249</v>
      </c>
      <c r="G255" s="120" t="s">
        <v>210</v>
      </c>
      <c r="H255" s="120" t="s">
        <v>179</v>
      </c>
      <c r="I255" s="6">
        <v>902</v>
      </c>
      <c r="J255" s="167">
        <f>'Приложение 3'!J360</f>
        <v>10997</v>
      </c>
      <c r="K255" s="167">
        <f>'Приложение 3'!K360</f>
        <v>8790.4</v>
      </c>
      <c r="L255" s="167">
        <f>'Приложение 3'!L360</f>
        <v>9153.2999999999993</v>
      </c>
      <c r="M255" s="184"/>
    </row>
    <row r="256" spans="1:13" ht="63.75" x14ac:dyDescent="0.2">
      <c r="A256" s="105" t="s">
        <v>421</v>
      </c>
      <c r="B256" s="120" t="s">
        <v>234</v>
      </c>
      <c r="C256" s="120" t="s">
        <v>162</v>
      </c>
      <c r="D256" s="120"/>
      <c r="E256" s="120"/>
      <c r="F256" s="120"/>
      <c r="G256" s="120"/>
      <c r="H256" s="120"/>
      <c r="I256" s="6"/>
      <c r="J256" s="167">
        <f>J257</f>
        <v>212</v>
      </c>
      <c r="K256" s="167">
        <f t="shared" ref="K256:L256" si="137">K257</f>
        <v>212</v>
      </c>
      <c r="L256" s="167">
        <f t="shared" si="137"/>
        <v>212</v>
      </c>
      <c r="M256" s="184"/>
    </row>
    <row r="257" spans="1:13" ht="38.25" x14ac:dyDescent="0.2">
      <c r="A257" s="105" t="s">
        <v>235</v>
      </c>
      <c r="B257" s="120" t="s">
        <v>234</v>
      </c>
      <c r="C257" s="120" t="s">
        <v>162</v>
      </c>
      <c r="D257" s="120" t="s">
        <v>122</v>
      </c>
      <c r="E257" s="120"/>
      <c r="F257" s="120"/>
      <c r="G257" s="121"/>
      <c r="H257" s="121"/>
      <c r="I257" s="8"/>
      <c r="J257" s="167">
        <f>J258</f>
        <v>212</v>
      </c>
      <c r="K257" s="167">
        <f t="shared" ref="K257:L262" si="138">K258</f>
        <v>212</v>
      </c>
      <c r="L257" s="167">
        <f t="shared" si="138"/>
        <v>212</v>
      </c>
      <c r="M257" s="184"/>
    </row>
    <row r="258" spans="1:13" ht="25.5" x14ac:dyDescent="0.2">
      <c r="A258" s="108" t="s">
        <v>237</v>
      </c>
      <c r="B258" s="120" t="s">
        <v>234</v>
      </c>
      <c r="C258" s="120" t="s">
        <v>162</v>
      </c>
      <c r="D258" s="120" t="s">
        <v>122</v>
      </c>
      <c r="E258" s="103" t="s">
        <v>236</v>
      </c>
      <c r="F258" s="120"/>
      <c r="G258" s="120"/>
      <c r="H258" s="120"/>
      <c r="I258" s="6"/>
      <c r="J258" s="167">
        <f>J259</f>
        <v>212</v>
      </c>
      <c r="K258" s="167">
        <f t="shared" si="138"/>
        <v>212</v>
      </c>
      <c r="L258" s="167">
        <f t="shared" si="138"/>
        <v>212</v>
      </c>
      <c r="M258" s="184"/>
    </row>
    <row r="259" spans="1:13" ht="38.25" x14ac:dyDescent="0.2">
      <c r="A259" s="102" t="s">
        <v>141</v>
      </c>
      <c r="B259" s="120" t="s">
        <v>234</v>
      </c>
      <c r="C259" s="120" t="s">
        <v>162</v>
      </c>
      <c r="D259" s="120" t="s">
        <v>122</v>
      </c>
      <c r="E259" s="103" t="s">
        <v>236</v>
      </c>
      <c r="F259" s="120" t="s">
        <v>139</v>
      </c>
      <c r="G259" s="121"/>
      <c r="H259" s="121"/>
      <c r="I259" s="8"/>
      <c r="J259" s="167">
        <f t="shared" ref="J259:J262" si="139">J260</f>
        <v>212</v>
      </c>
      <c r="K259" s="167">
        <f t="shared" si="138"/>
        <v>212</v>
      </c>
      <c r="L259" s="167">
        <f t="shared" si="138"/>
        <v>212</v>
      </c>
      <c r="M259" s="184"/>
    </row>
    <row r="260" spans="1:13" ht="38.25" x14ac:dyDescent="0.2">
      <c r="A260" s="102" t="s">
        <v>142</v>
      </c>
      <c r="B260" s="120" t="s">
        <v>234</v>
      </c>
      <c r="C260" s="120" t="s">
        <v>162</v>
      </c>
      <c r="D260" s="120" t="s">
        <v>122</v>
      </c>
      <c r="E260" s="103" t="s">
        <v>236</v>
      </c>
      <c r="F260" s="120" t="s">
        <v>140</v>
      </c>
      <c r="G260" s="121"/>
      <c r="H260" s="121"/>
      <c r="I260" s="8"/>
      <c r="J260" s="167">
        <f t="shared" si="139"/>
        <v>212</v>
      </c>
      <c r="K260" s="167">
        <f t="shared" si="138"/>
        <v>212</v>
      </c>
      <c r="L260" s="167">
        <f t="shared" si="138"/>
        <v>212</v>
      </c>
      <c r="M260" s="184"/>
    </row>
    <row r="261" spans="1:13" x14ac:dyDescent="0.2">
      <c r="A261" s="105" t="s">
        <v>232</v>
      </c>
      <c r="B261" s="120" t="s">
        <v>234</v>
      </c>
      <c r="C261" s="120" t="s">
        <v>162</v>
      </c>
      <c r="D261" s="120" t="s">
        <v>122</v>
      </c>
      <c r="E261" s="103" t="s">
        <v>236</v>
      </c>
      <c r="F261" s="120" t="s">
        <v>140</v>
      </c>
      <c r="G261" s="120" t="s">
        <v>18</v>
      </c>
      <c r="H261" s="121"/>
      <c r="I261" s="8"/>
      <c r="J261" s="167">
        <f t="shared" si="139"/>
        <v>212</v>
      </c>
      <c r="K261" s="167">
        <f t="shared" si="138"/>
        <v>212</v>
      </c>
      <c r="L261" s="167">
        <f t="shared" si="138"/>
        <v>212</v>
      </c>
      <c r="M261" s="184"/>
    </row>
    <row r="262" spans="1:13" x14ac:dyDescent="0.2">
      <c r="A262" s="105" t="s">
        <v>233</v>
      </c>
      <c r="B262" s="120" t="s">
        <v>234</v>
      </c>
      <c r="C262" s="120" t="s">
        <v>162</v>
      </c>
      <c r="D262" s="120" t="s">
        <v>122</v>
      </c>
      <c r="E262" s="103" t="s">
        <v>236</v>
      </c>
      <c r="F262" s="120" t="s">
        <v>140</v>
      </c>
      <c r="G262" s="120" t="s">
        <v>18</v>
      </c>
      <c r="H262" s="120" t="s">
        <v>122</v>
      </c>
      <c r="I262" s="8"/>
      <c r="J262" s="167">
        <f t="shared" si="139"/>
        <v>212</v>
      </c>
      <c r="K262" s="167">
        <f t="shared" si="138"/>
        <v>212</v>
      </c>
      <c r="L262" s="167">
        <f t="shared" si="138"/>
        <v>212</v>
      </c>
      <c r="M262" s="184"/>
    </row>
    <row r="263" spans="1:13" ht="51" x14ac:dyDescent="0.2">
      <c r="A263" s="105" t="s">
        <v>120</v>
      </c>
      <c r="B263" s="120" t="s">
        <v>234</v>
      </c>
      <c r="C263" s="120" t="s">
        <v>162</v>
      </c>
      <c r="D263" s="120" t="s">
        <v>122</v>
      </c>
      <c r="E263" s="103" t="s">
        <v>236</v>
      </c>
      <c r="F263" s="120" t="s">
        <v>140</v>
      </c>
      <c r="G263" s="120" t="s">
        <v>18</v>
      </c>
      <c r="H263" s="120" t="s">
        <v>122</v>
      </c>
      <c r="I263" s="6">
        <v>900</v>
      </c>
      <c r="J263" s="167">
        <f>'Приложение 3'!J155</f>
        <v>212</v>
      </c>
      <c r="K263" s="167">
        <f>'Приложение 3'!K155</f>
        <v>212</v>
      </c>
      <c r="L263" s="167">
        <f>'Приложение 3'!L155</f>
        <v>212</v>
      </c>
      <c r="M263" s="184"/>
    </row>
    <row r="264" spans="1:13" ht="76.5" customHeight="1" x14ac:dyDescent="0.2">
      <c r="A264" s="105" t="s">
        <v>429</v>
      </c>
      <c r="B264" s="120" t="s">
        <v>240</v>
      </c>
      <c r="C264" s="120" t="s">
        <v>162</v>
      </c>
      <c r="D264" s="120"/>
      <c r="E264" s="120"/>
      <c r="F264" s="120"/>
      <c r="G264" s="120"/>
      <c r="H264" s="120"/>
      <c r="I264" s="6"/>
      <c r="J264" s="167">
        <f>J265+J284+J292</f>
        <v>6439.8</v>
      </c>
      <c r="K264" s="167">
        <f t="shared" ref="K264:L264" si="140">K265+K284+K292</f>
        <v>4091.8</v>
      </c>
      <c r="L264" s="167">
        <f t="shared" si="140"/>
        <v>4076.5000000000005</v>
      </c>
      <c r="M264" s="184"/>
    </row>
    <row r="265" spans="1:13" ht="38.25" x14ac:dyDescent="0.2">
      <c r="A265" s="105" t="s">
        <v>241</v>
      </c>
      <c r="B265" s="120" t="s">
        <v>240</v>
      </c>
      <c r="C265" s="120" t="s">
        <v>8</v>
      </c>
      <c r="D265" s="120"/>
      <c r="E265" s="120"/>
      <c r="F265" s="120"/>
      <c r="G265" s="120"/>
      <c r="H265" s="120"/>
      <c r="I265" s="6"/>
      <c r="J265" s="167">
        <f>J266+J273</f>
        <v>3832.4</v>
      </c>
      <c r="K265" s="167">
        <f t="shared" ref="K265:L265" si="141">K266+K273</f>
        <v>3874.1000000000004</v>
      </c>
      <c r="L265" s="167">
        <f t="shared" si="141"/>
        <v>3874.7000000000003</v>
      </c>
      <c r="M265" s="184"/>
    </row>
    <row r="266" spans="1:13" ht="79.5" customHeight="1" x14ac:dyDescent="0.2">
      <c r="A266" s="105" t="s">
        <v>242</v>
      </c>
      <c r="B266" s="120" t="s">
        <v>240</v>
      </c>
      <c r="C266" s="120" t="s">
        <v>8</v>
      </c>
      <c r="D266" s="120" t="s">
        <v>122</v>
      </c>
      <c r="E266" s="120"/>
      <c r="F266" s="120"/>
      <c r="G266" s="121"/>
      <c r="H266" s="121"/>
      <c r="I266" s="8"/>
      <c r="J266" s="167">
        <f>J267</f>
        <v>3685.5</v>
      </c>
      <c r="K266" s="167">
        <f t="shared" ref="K266:L266" si="142">K267</f>
        <v>3722.3</v>
      </c>
      <c r="L266" s="167">
        <f t="shared" si="142"/>
        <v>3722.3</v>
      </c>
      <c r="M266" s="184"/>
    </row>
    <row r="267" spans="1:13" ht="39" customHeight="1" x14ac:dyDescent="0.2">
      <c r="A267" s="105" t="s">
        <v>136</v>
      </c>
      <c r="B267" s="120" t="s">
        <v>240</v>
      </c>
      <c r="C267" s="120" t="s">
        <v>8</v>
      </c>
      <c r="D267" s="120" t="s">
        <v>122</v>
      </c>
      <c r="E267" s="103" t="s">
        <v>135</v>
      </c>
      <c r="F267" s="120"/>
      <c r="G267" s="120"/>
      <c r="H267" s="120"/>
      <c r="I267" s="6"/>
      <c r="J267" s="167">
        <f>J268</f>
        <v>3685.5</v>
      </c>
      <c r="K267" s="167">
        <f t="shared" ref="K267:L279" si="143">K268</f>
        <v>3722.3</v>
      </c>
      <c r="L267" s="167">
        <f t="shared" si="143"/>
        <v>3722.3</v>
      </c>
      <c r="M267" s="184"/>
    </row>
    <row r="268" spans="1:13" ht="89.25" x14ac:dyDescent="0.2">
      <c r="A268" s="105" t="s">
        <v>130</v>
      </c>
      <c r="B268" s="120" t="s">
        <v>240</v>
      </c>
      <c r="C268" s="120" t="s">
        <v>8</v>
      </c>
      <c r="D268" s="120" t="s">
        <v>122</v>
      </c>
      <c r="E268" s="103" t="s">
        <v>135</v>
      </c>
      <c r="F268" s="120" t="s">
        <v>129</v>
      </c>
      <c r="G268" s="121"/>
      <c r="H268" s="121"/>
      <c r="I268" s="8"/>
      <c r="J268" s="167">
        <f t="shared" ref="J268:J271" si="144">J269</f>
        <v>3685.5</v>
      </c>
      <c r="K268" s="167">
        <f t="shared" si="143"/>
        <v>3722.3</v>
      </c>
      <c r="L268" s="167">
        <f t="shared" si="143"/>
        <v>3722.3</v>
      </c>
      <c r="M268" s="184"/>
    </row>
    <row r="269" spans="1:13" ht="38.25" x14ac:dyDescent="0.2">
      <c r="A269" s="105" t="s">
        <v>132</v>
      </c>
      <c r="B269" s="120" t="s">
        <v>240</v>
      </c>
      <c r="C269" s="120" t="s">
        <v>8</v>
      </c>
      <c r="D269" s="120" t="s">
        <v>122</v>
      </c>
      <c r="E269" s="103" t="s">
        <v>135</v>
      </c>
      <c r="F269" s="120" t="s">
        <v>131</v>
      </c>
      <c r="G269" s="121"/>
      <c r="H269" s="121"/>
      <c r="I269" s="8"/>
      <c r="J269" s="167">
        <f t="shared" si="144"/>
        <v>3685.5</v>
      </c>
      <c r="K269" s="167">
        <f t="shared" si="143"/>
        <v>3722.3</v>
      </c>
      <c r="L269" s="167">
        <f t="shared" si="143"/>
        <v>3722.3</v>
      </c>
      <c r="M269" s="184"/>
    </row>
    <row r="270" spans="1:13" x14ac:dyDescent="0.2">
      <c r="A270" s="119" t="s">
        <v>121</v>
      </c>
      <c r="B270" s="120" t="s">
        <v>240</v>
      </c>
      <c r="C270" s="120" t="s">
        <v>8</v>
      </c>
      <c r="D270" s="120" t="s">
        <v>122</v>
      </c>
      <c r="E270" s="103" t="s">
        <v>135</v>
      </c>
      <c r="F270" s="120" t="s">
        <v>131</v>
      </c>
      <c r="G270" s="120" t="s">
        <v>122</v>
      </c>
      <c r="H270" s="121"/>
      <c r="I270" s="8"/>
      <c r="J270" s="167">
        <f t="shared" si="144"/>
        <v>3685.5</v>
      </c>
      <c r="K270" s="167">
        <f t="shared" si="143"/>
        <v>3722.3</v>
      </c>
      <c r="L270" s="167">
        <f t="shared" si="143"/>
        <v>3722.3</v>
      </c>
      <c r="M270" s="184"/>
    </row>
    <row r="271" spans="1:13" ht="52.5" customHeight="1" x14ac:dyDescent="0.2">
      <c r="A271" s="119" t="s">
        <v>239</v>
      </c>
      <c r="B271" s="120" t="s">
        <v>240</v>
      </c>
      <c r="C271" s="120" t="s">
        <v>8</v>
      </c>
      <c r="D271" s="120" t="s">
        <v>122</v>
      </c>
      <c r="E271" s="103" t="s">
        <v>135</v>
      </c>
      <c r="F271" s="120" t="s">
        <v>131</v>
      </c>
      <c r="G271" s="120" t="s">
        <v>122</v>
      </c>
      <c r="H271" s="120" t="s">
        <v>234</v>
      </c>
      <c r="I271" s="8"/>
      <c r="J271" s="167">
        <f t="shared" si="144"/>
        <v>3685.5</v>
      </c>
      <c r="K271" s="167">
        <f t="shared" si="143"/>
        <v>3722.3</v>
      </c>
      <c r="L271" s="167">
        <f t="shared" si="143"/>
        <v>3722.3</v>
      </c>
      <c r="M271" s="184"/>
    </row>
    <row r="272" spans="1:13" ht="51.75" customHeight="1" x14ac:dyDescent="0.2">
      <c r="A272" s="105" t="s">
        <v>238</v>
      </c>
      <c r="B272" s="120" t="s">
        <v>240</v>
      </c>
      <c r="C272" s="120" t="s">
        <v>8</v>
      </c>
      <c r="D272" s="120" t="s">
        <v>122</v>
      </c>
      <c r="E272" s="103" t="s">
        <v>135</v>
      </c>
      <c r="F272" s="120" t="s">
        <v>131</v>
      </c>
      <c r="G272" s="120" t="s">
        <v>122</v>
      </c>
      <c r="H272" s="120" t="s">
        <v>234</v>
      </c>
      <c r="I272" s="6">
        <v>901</v>
      </c>
      <c r="J272" s="167">
        <f>'Приложение 3'!J171</f>
        <v>3685.5</v>
      </c>
      <c r="K272" s="167">
        <f>'Приложение 3'!K171</f>
        <v>3722.3</v>
      </c>
      <c r="L272" s="167">
        <f>'Приложение 3'!L171</f>
        <v>3722.3</v>
      </c>
      <c r="M272" s="184"/>
    </row>
    <row r="273" spans="1:13" ht="30.75" customHeight="1" x14ac:dyDescent="0.2">
      <c r="A273" s="105" t="s">
        <v>138</v>
      </c>
      <c r="B273" s="120" t="s">
        <v>240</v>
      </c>
      <c r="C273" s="120" t="s">
        <v>8</v>
      </c>
      <c r="D273" s="120" t="s">
        <v>122</v>
      </c>
      <c r="E273" s="103" t="s">
        <v>137</v>
      </c>
      <c r="F273" s="120"/>
      <c r="G273" s="120"/>
      <c r="H273" s="120"/>
      <c r="I273" s="6"/>
      <c r="J273" s="167">
        <f>J274+J279</f>
        <v>146.89999999999998</v>
      </c>
      <c r="K273" s="167">
        <f t="shared" ref="K273:L273" si="145">K274+K279</f>
        <v>151.80000000000001</v>
      </c>
      <c r="L273" s="167">
        <f t="shared" si="145"/>
        <v>152.4</v>
      </c>
      <c r="M273" s="184"/>
    </row>
    <row r="274" spans="1:13" ht="89.25" x14ac:dyDescent="0.2">
      <c r="A274" s="105" t="s">
        <v>130</v>
      </c>
      <c r="B274" s="120" t="s">
        <v>240</v>
      </c>
      <c r="C274" s="120" t="s">
        <v>8</v>
      </c>
      <c r="D274" s="120" t="s">
        <v>122</v>
      </c>
      <c r="E274" s="103" t="s">
        <v>137</v>
      </c>
      <c r="F274" s="120" t="s">
        <v>129</v>
      </c>
      <c r="G274" s="121"/>
      <c r="H274" s="121"/>
      <c r="I274" s="8"/>
      <c r="J274" s="167">
        <f t="shared" ref="J274:L282" si="146">J275</f>
        <v>13.2</v>
      </c>
      <c r="K274" s="167">
        <f t="shared" si="143"/>
        <v>13.8</v>
      </c>
      <c r="L274" s="167">
        <f t="shared" si="143"/>
        <v>14.4</v>
      </c>
      <c r="M274" s="184"/>
    </row>
    <row r="275" spans="1:13" ht="38.25" x14ac:dyDescent="0.2">
      <c r="A275" s="105" t="s">
        <v>132</v>
      </c>
      <c r="B275" s="120" t="s">
        <v>240</v>
      </c>
      <c r="C275" s="120" t="s">
        <v>8</v>
      </c>
      <c r="D275" s="120" t="s">
        <v>122</v>
      </c>
      <c r="E275" s="103" t="s">
        <v>137</v>
      </c>
      <c r="F275" s="120" t="s">
        <v>131</v>
      </c>
      <c r="G275" s="121"/>
      <c r="H275" s="121"/>
      <c r="I275" s="8"/>
      <c r="J275" s="167">
        <f t="shared" si="146"/>
        <v>13.2</v>
      </c>
      <c r="K275" s="167">
        <f t="shared" si="143"/>
        <v>13.8</v>
      </c>
      <c r="L275" s="167">
        <f t="shared" si="143"/>
        <v>14.4</v>
      </c>
      <c r="M275" s="184"/>
    </row>
    <row r="276" spans="1:13" x14ac:dyDescent="0.2">
      <c r="A276" s="119" t="s">
        <v>121</v>
      </c>
      <c r="B276" s="120" t="s">
        <v>240</v>
      </c>
      <c r="C276" s="120" t="s">
        <v>8</v>
      </c>
      <c r="D276" s="120" t="s">
        <v>122</v>
      </c>
      <c r="E276" s="103" t="s">
        <v>137</v>
      </c>
      <c r="F276" s="120" t="s">
        <v>131</v>
      </c>
      <c r="G276" s="120" t="s">
        <v>122</v>
      </c>
      <c r="H276" s="121"/>
      <c r="I276" s="8"/>
      <c r="J276" s="167">
        <f t="shared" si="146"/>
        <v>13.2</v>
      </c>
      <c r="K276" s="167">
        <f t="shared" si="143"/>
        <v>13.8</v>
      </c>
      <c r="L276" s="167">
        <f t="shared" si="143"/>
        <v>14.4</v>
      </c>
      <c r="M276" s="184"/>
    </row>
    <row r="277" spans="1:13" ht="52.5" customHeight="1" x14ac:dyDescent="0.2">
      <c r="A277" s="119" t="s">
        <v>239</v>
      </c>
      <c r="B277" s="120" t="s">
        <v>240</v>
      </c>
      <c r="C277" s="120" t="s">
        <v>8</v>
      </c>
      <c r="D277" s="120" t="s">
        <v>122</v>
      </c>
      <c r="E277" s="103" t="s">
        <v>137</v>
      </c>
      <c r="F277" s="120" t="s">
        <v>131</v>
      </c>
      <c r="G277" s="120" t="s">
        <v>122</v>
      </c>
      <c r="H277" s="120" t="s">
        <v>234</v>
      </c>
      <c r="I277" s="8"/>
      <c r="J277" s="167">
        <f t="shared" si="146"/>
        <v>13.2</v>
      </c>
      <c r="K277" s="167">
        <f t="shared" si="143"/>
        <v>13.8</v>
      </c>
      <c r="L277" s="167">
        <f t="shared" si="143"/>
        <v>14.4</v>
      </c>
      <c r="M277" s="184"/>
    </row>
    <row r="278" spans="1:13" ht="49.5" customHeight="1" x14ac:dyDescent="0.2">
      <c r="A278" s="105" t="s">
        <v>238</v>
      </c>
      <c r="B278" s="120" t="s">
        <v>240</v>
      </c>
      <c r="C278" s="120" t="s">
        <v>8</v>
      </c>
      <c r="D278" s="120" t="s">
        <v>122</v>
      </c>
      <c r="E278" s="103" t="s">
        <v>137</v>
      </c>
      <c r="F278" s="120" t="s">
        <v>131</v>
      </c>
      <c r="G278" s="120" t="s">
        <v>122</v>
      </c>
      <c r="H278" s="120" t="s">
        <v>234</v>
      </c>
      <c r="I278" s="6">
        <v>901</v>
      </c>
      <c r="J278" s="167">
        <f>'Приложение 3'!J174</f>
        <v>13.2</v>
      </c>
      <c r="K278" s="167">
        <f>'Приложение 3'!K174</f>
        <v>13.8</v>
      </c>
      <c r="L278" s="167">
        <f>'Приложение 3'!L174</f>
        <v>14.4</v>
      </c>
      <c r="M278" s="184"/>
    </row>
    <row r="279" spans="1:13" ht="38.25" x14ac:dyDescent="0.2">
      <c r="A279" s="102" t="s">
        <v>141</v>
      </c>
      <c r="B279" s="120" t="s">
        <v>240</v>
      </c>
      <c r="C279" s="120" t="s">
        <v>8</v>
      </c>
      <c r="D279" s="120" t="s">
        <v>122</v>
      </c>
      <c r="E279" s="103" t="s">
        <v>137</v>
      </c>
      <c r="F279" s="120" t="s">
        <v>139</v>
      </c>
      <c r="G279" s="121"/>
      <c r="H279" s="121"/>
      <c r="I279" s="8"/>
      <c r="J279" s="167">
        <f t="shared" si="146"/>
        <v>133.69999999999999</v>
      </c>
      <c r="K279" s="167">
        <f t="shared" si="143"/>
        <v>138</v>
      </c>
      <c r="L279" s="167">
        <f t="shared" si="143"/>
        <v>138</v>
      </c>
      <c r="M279" s="184"/>
    </row>
    <row r="280" spans="1:13" ht="38.25" x14ac:dyDescent="0.2">
      <c r="A280" s="102" t="s">
        <v>142</v>
      </c>
      <c r="B280" s="120" t="s">
        <v>240</v>
      </c>
      <c r="C280" s="120" t="s">
        <v>8</v>
      </c>
      <c r="D280" s="120" t="s">
        <v>122</v>
      </c>
      <c r="E280" s="103" t="s">
        <v>137</v>
      </c>
      <c r="F280" s="120" t="s">
        <v>140</v>
      </c>
      <c r="G280" s="121"/>
      <c r="H280" s="121"/>
      <c r="I280" s="8"/>
      <c r="J280" s="167">
        <f t="shared" si="146"/>
        <v>133.69999999999999</v>
      </c>
      <c r="K280" s="167">
        <f t="shared" si="146"/>
        <v>138</v>
      </c>
      <c r="L280" s="167">
        <f t="shared" si="146"/>
        <v>138</v>
      </c>
      <c r="M280" s="184"/>
    </row>
    <row r="281" spans="1:13" x14ac:dyDescent="0.2">
      <c r="A281" s="119" t="s">
        <v>121</v>
      </c>
      <c r="B281" s="120" t="s">
        <v>240</v>
      </c>
      <c r="C281" s="120" t="s">
        <v>8</v>
      </c>
      <c r="D281" s="120" t="s">
        <v>122</v>
      </c>
      <c r="E281" s="103" t="s">
        <v>137</v>
      </c>
      <c r="F281" s="120" t="s">
        <v>140</v>
      </c>
      <c r="G281" s="120" t="s">
        <v>122</v>
      </c>
      <c r="H281" s="121"/>
      <c r="I281" s="8"/>
      <c r="J281" s="167">
        <f t="shared" si="146"/>
        <v>133.69999999999999</v>
      </c>
      <c r="K281" s="167">
        <f t="shared" si="146"/>
        <v>138</v>
      </c>
      <c r="L281" s="167">
        <f t="shared" si="146"/>
        <v>138</v>
      </c>
      <c r="M281" s="184"/>
    </row>
    <row r="282" spans="1:13" ht="51.75" customHeight="1" x14ac:dyDescent="0.2">
      <c r="A282" s="119" t="s">
        <v>239</v>
      </c>
      <c r="B282" s="120" t="s">
        <v>240</v>
      </c>
      <c r="C282" s="120" t="s">
        <v>8</v>
      </c>
      <c r="D282" s="120" t="s">
        <v>122</v>
      </c>
      <c r="E282" s="103" t="s">
        <v>137</v>
      </c>
      <c r="F282" s="120" t="s">
        <v>140</v>
      </c>
      <c r="G282" s="120" t="s">
        <v>122</v>
      </c>
      <c r="H282" s="120" t="s">
        <v>234</v>
      </c>
      <c r="I282" s="8"/>
      <c r="J282" s="167">
        <f t="shared" si="146"/>
        <v>133.69999999999999</v>
      </c>
      <c r="K282" s="167">
        <f t="shared" si="146"/>
        <v>138</v>
      </c>
      <c r="L282" s="167">
        <f t="shared" si="146"/>
        <v>138</v>
      </c>
      <c r="M282" s="184"/>
    </row>
    <row r="283" spans="1:13" ht="54.75" customHeight="1" x14ac:dyDescent="0.2">
      <c r="A283" s="105" t="s">
        <v>238</v>
      </c>
      <c r="B283" s="120" t="s">
        <v>240</v>
      </c>
      <c r="C283" s="120" t="s">
        <v>8</v>
      </c>
      <c r="D283" s="120" t="s">
        <v>122</v>
      </c>
      <c r="E283" s="103" t="s">
        <v>137</v>
      </c>
      <c r="F283" s="120" t="s">
        <v>140</v>
      </c>
      <c r="G283" s="120" t="s">
        <v>122</v>
      </c>
      <c r="H283" s="120" t="s">
        <v>234</v>
      </c>
      <c r="I283" s="6">
        <v>901</v>
      </c>
      <c r="J283" s="167">
        <f>'Приложение 3'!J176</f>
        <v>133.69999999999999</v>
      </c>
      <c r="K283" s="167">
        <f>'Приложение 3'!K176</f>
        <v>138</v>
      </c>
      <c r="L283" s="167">
        <f>'Приложение 3'!L176</f>
        <v>138</v>
      </c>
      <c r="M283" s="184"/>
    </row>
    <row r="284" spans="1:13" ht="51" x14ac:dyDescent="0.2">
      <c r="A284" s="105" t="s">
        <v>288</v>
      </c>
      <c r="B284" s="120" t="s">
        <v>240</v>
      </c>
      <c r="C284" s="120" t="s">
        <v>9</v>
      </c>
      <c r="D284" s="120"/>
      <c r="E284" s="120"/>
      <c r="F284" s="120"/>
      <c r="G284" s="120"/>
      <c r="H284" s="120"/>
      <c r="I284" s="6"/>
      <c r="J284" s="167">
        <f>J285</f>
        <v>100</v>
      </c>
      <c r="K284" s="167">
        <f t="shared" ref="K284:L284" si="147">K285</f>
        <v>100</v>
      </c>
      <c r="L284" s="167">
        <f t="shared" si="147"/>
        <v>100</v>
      </c>
      <c r="M284" s="184"/>
    </row>
    <row r="285" spans="1:13" ht="63.75" x14ac:dyDescent="0.2">
      <c r="A285" s="108" t="s">
        <v>289</v>
      </c>
      <c r="B285" s="120" t="s">
        <v>240</v>
      </c>
      <c r="C285" s="120" t="s">
        <v>9</v>
      </c>
      <c r="D285" s="120" t="s">
        <v>125</v>
      </c>
      <c r="E285" s="120"/>
      <c r="F285" s="120"/>
      <c r="G285" s="121"/>
      <c r="H285" s="121"/>
      <c r="I285" s="8"/>
      <c r="J285" s="167">
        <f>J286</f>
        <v>100</v>
      </c>
      <c r="K285" s="167">
        <f t="shared" ref="K285:L300" si="148">K286</f>
        <v>100</v>
      </c>
      <c r="L285" s="167">
        <f t="shared" si="148"/>
        <v>100</v>
      </c>
      <c r="M285" s="184"/>
    </row>
    <row r="286" spans="1:13" ht="30" customHeight="1" x14ac:dyDescent="0.2">
      <c r="A286" s="108" t="s">
        <v>290</v>
      </c>
      <c r="B286" s="120" t="s">
        <v>240</v>
      </c>
      <c r="C286" s="120" t="s">
        <v>9</v>
      </c>
      <c r="D286" s="120" t="s">
        <v>125</v>
      </c>
      <c r="E286" s="103" t="s">
        <v>285</v>
      </c>
      <c r="F286" s="120"/>
      <c r="G286" s="120"/>
      <c r="H286" s="120"/>
      <c r="I286" s="6"/>
      <c r="J286" s="167">
        <f>J287</f>
        <v>100</v>
      </c>
      <c r="K286" s="167">
        <f t="shared" si="148"/>
        <v>100</v>
      </c>
      <c r="L286" s="167">
        <f t="shared" si="148"/>
        <v>100</v>
      </c>
      <c r="M286" s="184"/>
    </row>
    <row r="287" spans="1:13" ht="25.5" x14ac:dyDescent="0.2">
      <c r="A287" s="102" t="s">
        <v>291</v>
      </c>
      <c r="B287" s="120" t="s">
        <v>240</v>
      </c>
      <c r="C287" s="120" t="s">
        <v>9</v>
      </c>
      <c r="D287" s="120" t="s">
        <v>125</v>
      </c>
      <c r="E287" s="103" t="s">
        <v>285</v>
      </c>
      <c r="F287" s="120" t="s">
        <v>286</v>
      </c>
      <c r="G287" s="121"/>
      <c r="H287" s="121"/>
      <c r="I287" s="8"/>
      <c r="J287" s="167">
        <f t="shared" ref="J287:J290" si="149">J288</f>
        <v>100</v>
      </c>
      <c r="K287" s="167">
        <f t="shared" si="148"/>
        <v>100</v>
      </c>
      <c r="L287" s="167">
        <f t="shared" si="148"/>
        <v>100</v>
      </c>
      <c r="M287" s="184"/>
    </row>
    <row r="288" spans="1:13" ht="15" customHeight="1" x14ac:dyDescent="0.2">
      <c r="A288" s="102" t="s">
        <v>292</v>
      </c>
      <c r="B288" s="120" t="s">
        <v>240</v>
      </c>
      <c r="C288" s="120" t="s">
        <v>9</v>
      </c>
      <c r="D288" s="120" t="s">
        <v>125</v>
      </c>
      <c r="E288" s="103" t="s">
        <v>285</v>
      </c>
      <c r="F288" s="120" t="s">
        <v>287</v>
      </c>
      <c r="G288" s="121"/>
      <c r="H288" s="121"/>
      <c r="I288" s="8"/>
      <c r="J288" s="167">
        <f t="shared" si="149"/>
        <v>100</v>
      </c>
      <c r="K288" s="167">
        <f t="shared" si="148"/>
        <v>100</v>
      </c>
      <c r="L288" s="167">
        <f t="shared" si="148"/>
        <v>100</v>
      </c>
      <c r="M288" s="184"/>
    </row>
    <row r="289" spans="1:13" ht="25.5" x14ac:dyDescent="0.2">
      <c r="A289" s="105" t="s">
        <v>291</v>
      </c>
      <c r="B289" s="120" t="s">
        <v>240</v>
      </c>
      <c r="C289" s="120" t="s">
        <v>9</v>
      </c>
      <c r="D289" s="120" t="s">
        <v>125</v>
      </c>
      <c r="E289" s="103" t="s">
        <v>285</v>
      </c>
      <c r="F289" s="120" t="s">
        <v>287</v>
      </c>
      <c r="G289" s="120" t="s">
        <v>173</v>
      </c>
      <c r="H289" s="121"/>
      <c r="I289" s="8"/>
      <c r="J289" s="167">
        <f t="shared" si="149"/>
        <v>100</v>
      </c>
      <c r="K289" s="167">
        <f t="shared" si="148"/>
        <v>100</v>
      </c>
      <c r="L289" s="167">
        <f t="shared" si="148"/>
        <v>100</v>
      </c>
      <c r="M289" s="184"/>
    </row>
    <row r="290" spans="1:13" ht="38.25" x14ac:dyDescent="0.2">
      <c r="A290" s="105" t="s">
        <v>405</v>
      </c>
      <c r="B290" s="120" t="s">
        <v>240</v>
      </c>
      <c r="C290" s="120" t="s">
        <v>9</v>
      </c>
      <c r="D290" s="120" t="s">
        <v>125</v>
      </c>
      <c r="E290" s="103" t="s">
        <v>285</v>
      </c>
      <c r="F290" s="120" t="s">
        <v>287</v>
      </c>
      <c r="G290" s="120" t="s">
        <v>173</v>
      </c>
      <c r="H290" s="120" t="s">
        <v>122</v>
      </c>
      <c r="I290" s="8"/>
      <c r="J290" s="167">
        <f t="shared" si="149"/>
        <v>100</v>
      </c>
      <c r="K290" s="167">
        <f t="shared" si="148"/>
        <v>100</v>
      </c>
      <c r="L290" s="167">
        <f t="shared" si="148"/>
        <v>100</v>
      </c>
      <c r="M290" s="184"/>
    </row>
    <row r="291" spans="1:13" ht="51.75" customHeight="1" x14ac:dyDescent="0.2">
      <c r="A291" s="105" t="s">
        <v>238</v>
      </c>
      <c r="B291" s="120" t="s">
        <v>240</v>
      </c>
      <c r="C291" s="120" t="s">
        <v>9</v>
      </c>
      <c r="D291" s="120" t="s">
        <v>125</v>
      </c>
      <c r="E291" s="103" t="s">
        <v>285</v>
      </c>
      <c r="F291" s="120" t="s">
        <v>287</v>
      </c>
      <c r="G291" s="120" t="s">
        <v>173</v>
      </c>
      <c r="H291" s="120" t="s">
        <v>122</v>
      </c>
      <c r="I291" s="6">
        <v>901</v>
      </c>
      <c r="J291" s="167">
        <f>'Приложение 3'!J294</f>
        <v>100</v>
      </c>
      <c r="K291" s="167">
        <f>'Приложение 3'!K294</f>
        <v>100</v>
      </c>
      <c r="L291" s="167">
        <f>'Приложение 3'!L294</f>
        <v>100</v>
      </c>
      <c r="M291" s="184"/>
    </row>
    <row r="292" spans="1:13" ht="38.25" x14ac:dyDescent="0.2">
      <c r="A292" s="105" t="s">
        <v>337</v>
      </c>
      <c r="B292" s="120" t="s">
        <v>240</v>
      </c>
      <c r="C292" s="120" t="s">
        <v>10</v>
      </c>
      <c r="D292" s="120"/>
      <c r="E292" s="120"/>
      <c r="F292" s="120"/>
      <c r="G292" s="120"/>
      <c r="H292" s="120"/>
      <c r="I292" s="6"/>
      <c r="J292" s="167">
        <f>J293+J300</f>
        <v>2507.4</v>
      </c>
      <c r="K292" s="167">
        <f t="shared" ref="K292:L292" si="150">K293+K300</f>
        <v>117.7</v>
      </c>
      <c r="L292" s="167">
        <f t="shared" si="150"/>
        <v>101.8</v>
      </c>
      <c r="M292" s="184"/>
    </row>
    <row r="293" spans="1:13" ht="76.5" x14ac:dyDescent="0.2">
      <c r="A293" s="108" t="s">
        <v>298</v>
      </c>
      <c r="B293" s="120" t="s">
        <v>240</v>
      </c>
      <c r="C293" s="120" t="s">
        <v>10</v>
      </c>
      <c r="D293" s="120" t="s">
        <v>122</v>
      </c>
      <c r="E293" s="120"/>
      <c r="F293" s="120"/>
      <c r="G293" s="121"/>
      <c r="H293" s="121"/>
      <c r="I293" s="8"/>
      <c r="J293" s="167">
        <f>J294</f>
        <v>107.4</v>
      </c>
      <c r="K293" s="167">
        <f t="shared" si="148"/>
        <v>117.7</v>
      </c>
      <c r="L293" s="167">
        <f t="shared" si="148"/>
        <v>101.8</v>
      </c>
      <c r="M293" s="184"/>
    </row>
    <row r="294" spans="1:13" ht="26.25" customHeight="1" x14ac:dyDescent="0.2">
      <c r="A294" s="108" t="s">
        <v>299</v>
      </c>
      <c r="B294" s="120" t="s">
        <v>240</v>
      </c>
      <c r="C294" s="120" t="s">
        <v>10</v>
      </c>
      <c r="D294" s="120" t="s">
        <v>122</v>
      </c>
      <c r="E294" s="103" t="s">
        <v>296</v>
      </c>
      <c r="F294" s="120"/>
      <c r="G294" s="120"/>
      <c r="H294" s="120"/>
      <c r="I294" s="6"/>
      <c r="J294" s="167">
        <f>J295</f>
        <v>107.4</v>
      </c>
      <c r="K294" s="167">
        <f t="shared" si="148"/>
        <v>117.7</v>
      </c>
      <c r="L294" s="167">
        <f t="shared" si="148"/>
        <v>101.8</v>
      </c>
      <c r="M294" s="184"/>
    </row>
    <row r="295" spans="1:13" x14ac:dyDescent="0.2">
      <c r="A295" s="102" t="s">
        <v>259</v>
      </c>
      <c r="B295" s="120" t="s">
        <v>240</v>
      </c>
      <c r="C295" s="120" t="s">
        <v>10</v>
      </c>
      <c r="D295" s="120" t="s">
        <v>122</v>
      </c>
      <c r="E295" s="103" t="s">
        <v>296</v>
      </c>
      <c r="F295" s="120" t="s">
        <v>257</v>
      </c>
      <c r="G295" s="121"/>
      <c r="H295" s="121"/>
      <c r="I295" s="8"/>
      <c r="J295" s="167">
        <f t="shared" ref="J295:J298" si="151">J296</f>
        <v>107.4</v>
      </c>
      <c r="K295" s="167">
        <f t="shared" si="148"/>
        <v>117.7</v>
      </c>
      <c r="L295" s="167">
        <f t="shared" si="148"/>
        <v>101.8</v>
      </c>
      <c r="M295" s="184"/>
    </row>
    <row r="296" spans="1:13" x14ac:dyDescent="0.2">
      <c r="A296" s="102" t="s">
        <v>300</v>
      </c>
      <c r="B296" s="120" t="s">
        <v>240</v>
      </c>
      <c r="C296" s="120" t="s">
        <v>10</v>
      </c>
      <c r="D296" s="120" t="s">
        <v>122</v>
      </c>
      <c r="E296" s="103" t="s">
        <v>296</v>
      </c>
      <c r="F296" s="120" t="s">
        <v>297</v>
      </c>
      <c r="G296" s="121"/>
      <c r="H296" s="121"/>
      <c r="I296" s="8"/>
      <c r="J296" s="167">
        <f t="shared" si="151"/>
        <v>107.4</v>
      </c>
      <c r="K296" s="167">
        <f t="shared" si="148"/>
        <v>117.7</v>
      </c>
      <c r="L296" s="167">
        <f t="shared" si="148"/>
        <v>101.8</v>
      </c>
      <c r="M296" s="184"/>
    </row>
    <row r="297" spans="1:13" ht="51" x14ac:dyDescent="0.2">
      <c r="A297" s="105" t="s">
        <v>294</v>
      </c>
      <c r="B297" s="120" t="s">
        <v>240</v>
      </c>
      <c r="C297" s="120" t="s">
        <v>10</v>
      </c>
      <c r="D297" s="120" t="s">
        <v>122</v>
      </c>
      <c r="E297" s="103" t="s">
        <v>296</v>
      </c>
      <c r="F297" s="120" t="s">
        <v>297</v>
      </c>
      <c r="G297" s="120" t="s">
        <v>293</v>
      </c>
      <c r="H297" s="121"/>
      <c r="I297" s="8"/>
      <c r="J297" s="167">
        <f t="shared" si="151"/>
        <v>107.4</v>
      </c>
      <c r="K297" s="167">
        <f t="shared" si="148"/>
        <v>117.7</v>
      </c>
      <c r="L297" s="167">
        <f t="shared" si="148"/>
        <v>101.8</v>
      </c>
      <c r="M297" s="184"/>
    </row>
    <row r="298" spans="1:13" ht="51" x14ac:dyDescent="0.2">
      <c r="A298" s="105" t="s">
        <v>295</v>
      </c>
      <c r="B298" s="120" t="s">
        <v>240</v>
      </c>
      <c r="C298" s="120" t="s">
        <v>10</v>
      </c>
      <c r="D298" s="120" t="s">
        <v>122</v>
      </c>
      <c r="E298" s="103" t="s">
        <v>296</v>
      </c>
      <c r="F298" s="120" t="s">
        <v>297</v>
      </c>
      <c r="G298" s="120" t="s">
        <v>293</v>
      </c>
      <c r="H298" s="120" t="s">
        <v>122</v>
      </c>
      <c r="I298" s="8"/>
      <c r="J298" s="167">
        <f t="shared" si="151"/>
        <v>107.4</v>
      </c>
      <c r="K298" s="167">
        <f t="shared" si="148"/>
        <v>117.7</v>
      </c>
      <c r="L298" s="167">
        <f t="shared" si="148"/>
        <v>101.8</v>
      </c>
      <c r="M298" s="184"/>
    </row>
    <row r="299" spans="1:13" ht="51.75" customHeight="1" x14ac:dyDescent="0.2">
      <c r="A299" s="105" t="s">
        <v>238</v>
      </c>
      <c r="B299" s="120" t="s">
        <v>240</v>
      </c>
      <c r="C299" s="120" t="s">
        <v>10</v>
      </c>
      <c r="D299" s="120" t="s">
        <v>122</v>
      </c>
      <c r="E299" s="103" t="s">
        <v>296</v>
      </c>
      <c r="F299" s="120" t="s">
        <v>297</v>
      </c>
      <c r="G299" s="120" t="s">
        <v>293</v>
      </c>
      <c r="H299" s="120" t="s">
        <v>122</v>
      </c>
      <c r="I299" s="6">
        <v>901</v>
      </c>
      <c r="J299" s="167">
        <f>'Приложение 3'!J302</f>
        <v>107.4</v>
      </c>
      <c r="K299" s="167">
        <f>'Приложение 3'!K302</f>
        <v>117.7</v>
      </c>
      <c r="L299" s="167">
        <f>'Приложение 3'!L302</f>
        <v>101.8</v>
      </c>
      <c r="M299" s="184"/>
    </row>
    <row r="300" spans="1:13" ht="51.75" customHeight="1" x14ac:dyDescent="0.2">
      <c r="A300" s="81" t="s">
        <v>412</v>
      </c>
      <c r="B300" s="120" t="s">
        <v>240</v>
      </c>
      <c r="C300" s="120" t="s">
        <v>10</v>
      </c>
      <c r="D300" s="120" t="s">
        <v>125</v>
      </c>
      <c r="E300" s="120"/>
      <c r="F300" s="120"/>
      <c r="G300" s="121"/>
      <c r="H300" s="121"/>
      <c r="I300" s="8"/>
      <c r="J300" s="167">
        <f>J301</f>
        <v>2400</v>
      </c>
      <c r="K300" s="167">
        <f t="shared" si="148"/>
        <v>0</v>
      </c>
      <c r="L300" s="167">
        <f t="shared" si="148"/>
        <v>0</v>
      </c>
      <c r="M300" s="184"/>
    </row>
    <row r="301" spans="1:13" ht="51.75" customHeight="1" x14ac:dyDescent="0.2">
      <c r="A301" s="210" t="s">
        <v>408</v>
      </c>
      <c r="B301" s="120" t="s">
        <v>240</v>
      </c>
      <c r="C301" s="120" t="s">
        <v>10</v>
      </c>
      <c r="D301" s="120" t="s">
        <v>125</v>
      </c>
      <c r="E301" s="103" t="s">
        <v>409</v>
      </c>
      <c r="F301" s="120"/>
      <c r="G301" s="120"/>
      <c r="H301" s="120"/>
      <c r="I301" s="6"/>
      <c r="J301" s="167">
        <f>J302</f>
        <v>2400</v>
      </c>
      <c r="K301" s="167">
        <f t="shared" ref="K301:L305" si="152">K302</f>
        <v>0</v>
      </c>
      <c r="L301" s="167">
        <f t="shared" si="152"/>
        <v>0</v>
      </c>
      <c r="M301" s="184"/>
    </row>
    <row r="302" spans="1:13" ht="13.5" customHeight="1" x14ac:dyDescent="0.2">
      <c r="A302" s="102" t="s">
        <v>259</v>
      </c>
      <c r="B302" s="120" t="s">
        <v>240</v>
      </c>
      <c r="C302" s="120" t="s">
        <v>10</v>
      </c>
      <c r="D302" s="120" t="s">
        <v>125</v>
      </c>
      <c r="E302" s="103" t="s">
        <v>409</v>
      </c>
      <c r="F302" s="120" t="s">
        <v>257</v>
      </c>
      <c r="G302" s="121"/>
      <c r="H302" s="121"/>
      <c r="I302" s="8"/>
      <c r="J302" s="167">
        <f t="shared" ref="J302:J305" si="153">J303</f>
        <v>2400</v>
      </c>
      <c r="K302" s="167">
        <f t="shared" si="152"/>
        <v>0</v>
      </c>
      <c r="L302" s="167">
        <f t="shared" si="152"/>
        <v>0</v>
      </c>
      <c r="M302" s="184"/>
    </row>
    <row r="303" spans="1:13" ht="16.5" customHeight="1" x14ac:dyDescent="0.2">
      <c r="A303" s="199" t="s">
        <v>410</v>
      </c>
      <c r="B303" s="120" t="s">
        <v>240</v>
      </c>
      <c r="C303" s="120" t="s">
        <v>10</v>
      </c>
      <c r="D303" s="120" t="s">
        <v>125</v>
      </c>
      <c r="E303" s="103" t="s">
        <v>409</v>
      </c>
      <c r="F303" s="120" t="s">
        <v>411</v>
      </c>
      <c r="G303" s="121"/>
      <c r="H303" s="121"/>
      <c r="I303" s="8"/>
      <c r="J303" s="167">
        <f t="shared" si="153"/>
        <v>2400</v>
      </c>
      <c r="K303" s="167">
        <f t="shared" si="152"/>
        <v>0</v>
      </c>
      <c r="L303" s="167">
        <f t="shared" si="152"/>
        <v>0</v>
      </c>
      <c r="M303" s="184"/>
    </row>
    <row r="304" spans="1:13" ht="51.75" customHeight="1" x14ac:dyDescent="0.2">
      <c r="A304" s="105" t="s">
        <v>294</v>
      </c>
      <c r="B304" s="120" t="s">
        <v>240</v>
      </c>
      <c r="C304" s="120" t="s">
        <v>10</v>
      </c>
      <c r="D304" s="120" t="s">
        <v>125</v>
      </c>
      <c r="E304" s="103" t="s">
        <v>409</v>
      </c>
      <c r="F304" s="120" t="s">
        <v>411</v>
      </c>
      <c r="G304" s="120" t="s">
        <v>293</v>
      </c>
      <c r="H304" s="121"/>
      <c r="I304" s="8"/>
      <c r="J304" s="167">
        <f t="shared" si="153"/>
        <v>2400</v>
      </c>
      <c r="K304" s="167">
        <f t="shared" si="152"/>
        <v>0</v>
      </c>
      <c r="L304" s="167">
        <f t="shared" si="152"/>
        <v>0</v>
      </c>
      <c r="M304" s="184"/>
    </row>
    <row r="305" spans="1:13" ht="28.5" customHeight="1" x14ac:dyDescent="0.2">
      <c r="A305" s="86" t="s">
        <v>407</v>
      </c>
      <c r="B305" s="120" t="s">
        <v>240</v>
      </c>
      <c r="C305" s="120" t="s">
        <v>10</v>
      </c>
      <c r="D305" s="120" t="s">
        <v>125</v>
      </c>
      <c r="E305" s="103" t="s">
        <v>409</v>
      </c>
      <c r="F305" s="120" t="s">
        <v>411</v>
      </c>
      <c r="G305" s="120" t="s">
        <v>293</v>
      </c>
      <c r="H305" s="120" t="s">
        <v>179</v>
      </c>
      <c r="I305" s="8"/>
      <c r="J305" s="167">
        <f t="shared" si="153"/>
        <v>2400</v>
      </c>
      <c r="K305" s="167">
        <f t="shared" si="152"/>
        <v>0</v>
      </c>
      <c r="L305" s="167">
        <f t="shared" si="152"/>
        <v>0</v>
      </c>
      <c r="M305" s="184"/>
    </row>
    <row r="306" spans="1:13" ht="51.75" customHeight="1" x14ac:dyDescent="0.2">
      <c r="A306" s="105" t="s">
        <v>238</v>
      </c>
      <c r="B306" s="120" t="s">
        <v>240</v>
      </c>
      <c r="C306" s="120" t="s">
        <v>10</v>
      </c>
      <c r="D306" s="120" t="s">
        <v>125</v>
      </c>
      <c r="E306" s="103" t="s">
        <v>409</v>
      </c>
      <c r="F306" s="120" t="s">
        <v>411</v>
      </c>
      <c r="G306" s="120" t="s">
        <v>293</v>
      </c>
      <c r="H306" s="120" t="s">
        <v>179</v>
      </c>
      <c r="I306" s="6">
        <v>901</v>
      </c>
      <c r="J306" s="167">
        <f>'Приложение 3'!J309</f>
        <v>2400</v>
      </c>
      <c r="K306" s="167">
        <f>'Приложение 3'!K309</f>
        <v>0</v>
      </c>
      <c r="L306" s="167">
        <f>'Приложение 3'!L309</f>
        <v>0</v>
      </c>
      <c r="M306" s="184"/>
    </row>
    <row r="307" spans="1:13" ht="78.75" customHeight="1" x14ac:dyDescent="0.2">
      <c r="A307" s="105" t="s">
        <v>506</v>
      </c>
      <c r="B307" s="120" t="s">
        <v>430</v>
      </c>
      <c r="C307" s="120" t="s">
        <v>162</v>
      </c>
      <c r="D307" s="120"/>
      <c r="E307" s="120"/>
      <c r="F307" s="120"/>
      <c r="G307" s="120"/>
      <c r="H307" s="120"/>
      <c r="I307" s="6"/>
      <c r="J307" s="167">
        <f>J308</f>
        <v>25</v>
      </c>
      <c r="K307" s="167">
        <f t="shared" ref="K307:L307" si="154">K308</f>
        <v>25</v>
      </c>
      <c r="L307" s="167">
        <f t="shared" si="154"/>
        <v>25</v>
      </c>
      <c r="M307" s="184"/>
    </row>
    <row r="308" spans="1:13" ht="43.5" customHeight="1" x14ac:dyDescent="0.2">
      <c r="A308" s="101" t="s">
        <v>490</v>
      </c>
      <c r="B308" s="120" t="s">
        <v>430</v>
      </c>
      <c r="C308" s="120" t="s">
        <v>9</v>
      </c>
      <c r="D308" s="120"/>
      <c r="E308" s="120"/>
      <c r="F308" s="120"/>
      <c r="G308" s="120"/>
      <c r="H308" s="120"/>
      <c r="I308" s="6"/>
      <c r="J308" s="167">
        <f>J309</f>
        <v>25</v>
      </c>
      <c r="K308" s="167">
        <f t="shared" ref="K308:L309" si="155">K309</f>
        <v>25</v>
      </c>
      <c r="L308" s="167">
        <f t="shared" si="155"/>
        <v>25</v>
      </c>
      <c r="M308" s="184"/>
    </row>
    <row r="309" spans="1:13" ht="42" customHeight="1" x14ac:dyDescent="0.2">
      <c r="A309" s="105" t="s">
        <v>433</v>
      </c>
      <c r="B309" s="120" t="s">
        <v>430</v>
      </c>
      <c r="C309" s="120" t="s">
        <v>9</v>
      </c>
      <c r="D309" s="120" t="s">
        <v>133</v>
      </c>
      <c r="E309" s="120"/>
      <c r="F309" s="120"/>
      <c r="G309" s="121"/>
      <c r="H309" s="121"/>
      <c r="I309" s="8"/>
      <c r="J309" s="167">
        <f>J310</f>
        <v>25</v>
      </c>
      <c r="K309" s="167">
        <f t="shared" si="155"/>
        <v>25</v>
      </c>
      <c r="L309" s="167">
        <f t="shared" si="155"/>
        <v>25</v>
      </c>
      <c r="M309" s="184"/>
    </row>
    <row r="310" spans="1:13" ht="24.75" customHeight="1" x14ac:dyDescent="0.2">
      <c r="A310" s="105" t="s">
        <v>500</v>
      </c>
      <c r="B310" s="120" t="s">
        <v>430</v>
      </c>
      <c r="C310" s="120" t="s">
        <v>9</v>
      </c>
      <c r="D310" s="120" t="s">
        <v>133</v>
      </c>
      <c r="E310" s="120" t="s">
        <v>137</v>
      </c>
      <c r="F310" s="120"/>
      <c r="G310" s="120"/>
      <c r="H310" s="120"/>
      <c r="I310" s="6"/>
      <c r="J310" s="167">
        <f>J311</f>
        <v>25</v>
      </c>
      <c r="K310" s="167">
        <f t="shared" ref="K310:L314" si="156">K311</f>
        <v>25</v>
      </c>
      <c r="L310" s="167">
        <f t="shared" si="156"/>
        <v>25</v>
      </c>
      <c r="M310" s="184"/>
    </row>
    <row r="311" spans="1:13" ht="39.75" customHeight="1" x14ac:dyDescent="0.2">
      <c r="A311" s="102" t="s">
        <v>141</v>
      </c>
      <c r="B311" s="120" t="s">
        <v>430</v>
      </c>
      <c r="C311" s="120" t="s">
        <v>9</v>
      </c>
      <c r="D311" s="120" t="s">
        <v>133</v>
      </c>
      <c r="E311" s="120" t="s">
        <v>137</v>
      </c>
      <c r="F311" s="120" t="s">
        <v>139</v>
      </c>
      <c r="G311" s="121"/>
      <c r="H311" s="121"/>
      <c r="I311" s="8"/>
      <c r="J311" s="167">
        <f t="shared" ref="J311:J313" si="157">J312</f>
        <v>25</v>
      </c>
      <c r="K311" s="167">
        <f t="shared" si="156"/>
        <v>25</v>
      </c>
      <c r="L311" s="167">
        <f t="shared" si="156"/>
        <v>25</v>
      </c>
      <c r="M311" s="184"/>
    </row>
    <row r="312" spans="1:13" ht="39" customHeight="1" x14ac:dyDescent="0.2">
      <c r="A312" s="102" t="s">
        <v>142</v>
      </c>
      <c r="B312" s="120" t="s">
        <v>430</v>
      </c>
      <c r="C312" s="120" t="s">
        <v>9</v>
      </c>
      <c r="D312" s="120" t="s">
        <v>133</v>
      </c>
      <c r="E312" s="120" t="s">
        <v>137</v>
      </c>
      <c r="F312" s="120" t="s">
        <v>140</v>
      </c>
      <c r="G312" s="121"/>
      <c r="H312" s="121"/>
      <c r="I312" s="8"/>
      <c r="J312" s="167">
        <f t="shared" si="157"/>
        <v>25</v>
      </c>
      <c r="K312" s="167">
        <f t="shared" si="156"/>
        <v>25</v>
      </c>
      <c r="L312" s="167">
        <f t="shared" si="156"/>
        <v>25</v>
      </c>
      <c r="M312" s="184"/>
    </row>
    <row r="313" spans="1:13" ht="15" customHeight="1" x14ac:dyDescent="0.2">
      <c r="A313" s="99" t="s">
        <v>121</v>
      </c>
      <c r="B313" s="120" t="s">
        <v>430</v>
      </c>
      <c r="C313" s="120" t="s">
        <v>9</v>
      </c>
      <c r="D313" s="120" t="s">
        <v>133</v>
      </c>
      <c r="E313" s="120" t="s">
        <v>137</v>
      </c>
      <c r="F313" s="120" t="s">
        <v>140</v>
      </c>
      <c r="G313" s="120" t="s">
        <v>122</v>
      </c>
      <c r="H313" s="121"/>
      <c r="I313" s="8"/>
      <c r="J313" s="167">
        <f t="shared" si="157"/>
        <v>25</v>
      </c>
      <c r="K313" s="167">
        <f t="shared" si="156"/>
        <v>25</v>
      </c>
      <c r="L313" s="167">
        <f t="shared" si="156"/>
        <v>25</v>
      </c>
      <c r="M313" s="184"/>
    </row>
    <row r="314" spans="1:13" ht="51.75" customHeight="1" x14ac:dyDescent="0.2">
      <c r="A314" s="119" t="s">
        <v>134</v>
      </c>
      <c r="B314" s="120" t="s">
        <v>430</v>
      </c>
      <c r="C314" s="120" t="s">
        <v>9</v>
      </c>
      <c r="D314" s="120" t="s">
        <v>133</v>
      </c>
      <c r="E314" s="120" t="s">
        <v>137</v>
      </c>
      <c r="F314" s="120" t="s">
        <v>140</v>
      </c>
      <c r="G314" s="120" t="s">
        <v>122</v>
      </c>
      <c r="H314" s="120" t="s">
        <v>133</v>
      </c>
      <c r="I314" s="8"/>
      <c r="J314" s="167">
        <f>J315</f>
        <v>25</v>
      </c>
      <c r="K314" s="167">
        <f t="shared" si="156"/>
        <v>25</v>
      </c>
      <c r="L314" s="167">
        <f t="shared" si="156"/>
        <v>25</v>
      </c>
      <c r="M314" s="184"/>
    </row>
    <row r="315" spans="1:13" ht="51.75" customHeight="1" x14ac:dyDescent="0.2">
      <c r="A315" s="105" t="s">
        <v>120</v>
      </c>
      <c r="B315" s="120" t="s">
        <v>430</v>
      </c>
      <c r="C315" s="120" t="s">
        <v>9</v>
      </c>
      <c r="D315" s="120" t="s">
        <v>133</v>
      </c>
      <c r="E315" s="120" t="s">
        <v>137</v>
      </c>
      <c r="F315" s="120" t="s">
        <v>140</v>
      </c>
      <c r="G315" s="120" t="s">
        <v>122</v>
      </c>
      <c r="H315" s="120" t="s">
        <v>133</v>
      </c>
      <c r="I315" s="6">
        <v>900</v>
      </c>
      <c r="J315" s="167">
        <f>'Приложение 3'!J54</f>
        <v>25</v>
      </c>
      <c r="K315" s="167">
        <f>'Приложение 3'!K54</f>
        <v>25</v>
      </c>
      <c r="L315" s="167">
        <f>'Приложение 3'!L54</f>
        <v>25</v>
      </c>
      <c r="M315" s="184"/>
    </row>
    <row r="316" spans="1:13" ht="38.25" x14ac:dyDescent="0.2">
      <c r="A316" s="105" t="s">
        <v>190</v>
      </c>
      <c r="B316" s="120" t="s">
        <v>184</v>
      </c>
      <c r="C316" s="120" t="s">
        <v>162</v>
      </c>
      <c r="D316" s="120"/>
      <c r="E316" s="120"/>
      <c r="F316" s="120"/>
      <c r="G316" s="120"/>
      <c r="H316" s="120"/>
      <c r="I316" s="6"/>
      <c r="J316" s="167">
        <f>J317+J332</f>
        <v>738.9</v>
      </c>
      <c r="K316" s="167">
        <f t="shared" ref="K316:L316" si="158">K317+K332</f>
        <v>918.3</v>
      </c>
      <c r="L316" s="167">
        <f t="shared" si="158"/>
        <v>1090.8000000000002</v>
      </c>
      <c r="M316" s="184"/>
    </row>
    <row r="317" spans="1:13" ht="51" x14ac:dyDescent="0.2">
      <c r="A317" s="105" t="s">
        <v>204</v>
      </c>
      <c r="B317" s="120" t="s">
        <v>184</v>
      </c>
      <c r="C317" s="120" t="s">
        <v>8</v>
      </c>
      <c r="D317" s="120"/>
      <c r="E317" s="120"/>
      <c r="F317" s="120"/>
      <c r="G317" s="120"/>
      <c r="H317" s="120"/>
      <c r="I317" s="6"/>
      <c r="J317" s="167">
        <f>J318+J325</f>
        <v>150</v>
      </c>
      <c r="K317" s="167">
        <f t="shared" ref="K317:L317" si="159">K318+K325</f>
        <v>150</v>
      </c>
      <c r="L317" s="167">
        <f t="shared" si="159"/>
        <v>150</v>
      </c>
      <c r="M317" s="184"/>
    </row>
    <row r="318" spans="1:13" ht="40.5" customHeight="1" x14ac:dyDescent="0.2">
      <c r="A318" s="105" t="s">
        <v>205</v>
      </c>
      <c r="B318" s="120" t="s">
        <v>184</v>
      </c>
      <c r="C318" s="120" t="s">
        <v>8</v>
      </c>
      <c r="D318" s="120" t="s">
        <v>122</v>
      </c>
      <c r="E318" s="120"/>
      <c r="F318" s="120"/>
      <c r="G318" s="121"/>
      <c r="H318" s="121"/>
      <c r="I318" s="8"/>
      <c r="J318" s="167">
        <f>J319</f>
        <v>150</v>
      </c>
      <c r="K318" s="167">
        <f t="shared" ref="K318:L318" si="160">K319</f>
        <v>150</v>
      </c>
      <c r="L318" s="167">
        <f t="shared" si="160"/>
        <v>150</v>
      </c>
      <c r="M318" s="184"/>
    </row>
    <row r="319" spans="1:13" ht="40.5" customHeight="1" x14ac:dyDescent="0.2">
      <c r="A319" s="108" t="s">
        <v>284</v>
      </c>
      <c r="B319" s="120" t="s">
        <v>184</v>
      </c>
      <c r="C319" s="120" t="s">
        <v>8</v>
      </c>
      <c r="D319" s="120" t="s">
        <v>122</v>
      </c>
      <c r="E319" s="103" t="s">
        <v>283</v>
      </c>
      <c r="F319" s="120"/>
      <c r="G319" s="120"/>
      <c r="H319" s="120"/>
      <c r="I319" s="6"/>
      <c r="J319" s="167">
        <f>J320</f>
        <v>150</v>
      </c>
      <c r="K319" s="167">
        <f t="shared" ref="K319:L323" si="161">K320</f>
        <v>150</v>
      </c>
      <c r="L319" s="167">
        <f t="shared" si="161"/>
        <v>150</v>
      </c>
      <c r="M319" s="184"/>
    </row>
    <row r="320" spans="1:13" ht="25.5" x14ac:dyDescent="0.2">
      <c r="A320" s="102" t="s">
        <v>194</v>
      </c>
      <c r="B320" s="120" t="s">
        <v>184</v>
      </c>
      <c r="C320" s="120" t="s">
        <v>8</v>
      </c>
      <c r="D320" s="120" t="s">
        <v>122</v>
      </c>
      <c r="E320" s="103" t="s">
        <v>283</v>
      </c>
      <c r="F320" s="120" t="s">
        <v>186</v>
      </c>
      <c r="G320" s="121"/>
      <c r="H320" s="121"/>
      <c r="I320" s="8"/>
      <c r="J320" s="167">
        <f t="shared" ref="J320:J323" si="162">J321</f>
        <v>150</v>
      </c>
      <c r="K320" s="167">
        <f t="shared" si="161"/>
        <v>150</v>
      </c>
      <c r="L320" s="167">
        <f t="shared" si="161"/>
        <v>150</v>
      </c>
      <c r="M320" s="184"/>
    </row>
    <row r="321" spans="1:13" ht="38.25" x14ac:dyDescent="0.2">
      <c r="A321" s="102" t="s">
        <v>282</v>
      </c>
      <c r="B321" s="120" t="s">
        <v>184</v>
      </c>
      <c r="C321" s="120" t="s">
        <v>8</v>
      </c>
      <c r="D321" s="120" t="s">
        <v>122</v>
      </c>
      <c r="E321" s="103" t="s">
        <v>283</v>
      </c>
      <c r="F321" s="120" t="s">
        <v>279</v>
      </c>
      <c r="G321" s="121"/>
      <c r="H321" s="121"/>
      <c r="I321" s="8"/>
      <c r="J321" s="167">
        <f t="shared" si="162"/>
        <v>150</v>
      </c>
      <c r="K321" s="167">
        <f t="shared" si="161"/>
        <v>150</v>
      </c>
      <c r="L321" s="167">
        <f t="shared" si="161"/>
        <v>150</v>
      </c>
      <c r="M321" s="184"/>
    </row>
    <row r="322" spans="1:13" x14ac:dyDescent="0.2">
      <c r="A322" s="105" t="s">
        <v>216</v>
      </c>
      <c r="B322" s="120" t="s">
        <v>184</v>
      </c>
      <c r="C322" s="120" t="s">
        <v>8</v>
      </c>
      <c r="D322" s="120" t="s">
        <v>122</v>
      </c>
      <c r="E322" s="103" t="s">
        <v>283</v>
      </c>
      <c r="F322" s="120" t="s">
        <v>279</v>
      </c>
      <c r="G322" s="120" t="s">
        <v>17</v>
      </c>
      <c r="H322" s="121"/>
      <c r="I322" s="8"/>
      <c r="J322" s="167">
        <f t="shared" si="162"/>
        <v>150</v>
      </c>
      <c r="K322" s="167">
        <f t="shared" si="161"/>
        <v>150</v>
      </c>
      <c r="L322" s="167">
        <f t="shared" si="161"/>
        <v>150</v>
      </c>
      <c r="M322" s="184"/>
    </row>
    <row r="323" spans="1:13" x14ac:dyDescent="0.2">
      <c r="A323" s="105" t="s">
        <v>274</v>
      </c>
      <c r="B323" s="120" t="s">
        <v>184</v>
      </c>
      <c r="C323" s="120" t="s">
        <v>8</v>
      </c>
      <c r="D323" s="120" t="s">
        <v>122</v>
      </c>
      <c r="E323" s="103" t="s">
        <v>283</v>
      </c>
      <c r="F323" s="120" t="s">
        <v>279</v>
      </c>
      <c r="G323" s="120" t="s">
        <v>17</v>
      </c>
      <c r="H323" s="120" t="s">
        <v>179</v>
      </c>
      <c r="I323" s="8"/>
      <c r="J323" s="167">
        <f t="shared" si="162"/>
        <v>150</v>
      </c>
      <c r="K323" s="167">
        <f t="shared" si="161"/>
        <v>150</v>
      </c>
      <c r="L323" s="167">
        <f t="shared" si="161"/>
        <v>150</v>
      </c>
      <c r="M323" s="184"/>
    </row>
    <row r="324" spans="1:13" ht="48.75" customHeight="1" x14ac:dyDescent="0.2">
      <c r="A324" s="105" t="s">
        <v>238</v>
      </c>
      <c r="B324" s="120" t="s">
        <v>184</v>
      </c>
      <c r="C324" s="120" t="s">
        <v>8</v>
      </c>
      <c r="D324" s="120" t="s">
        <v>122</v>
      </c>
      <c r="E324" s="103" t="s">
        <v>283</v>
      </c>
      <c r="F324" s="120" t="s">
        <v>279</v>
      </c>
      <c r="G324" s="120" t="s">
        <v>17</v>
      </c>
      <c r="H324" s="120" t="s">
        <v>179</v>
      </c>
      <c r="I324" s="6">
        <v>901</v>
      </c>
      <c r="J324" s="167">
        <f>'Приложение 3'!J279</f>
        <v>150</v>
      </c>
      <c r="K324" s="167">
        <f>'Приложение 3'!K279</f>
        <v>150</v>
      </c>
      <c r="L324" s="167">
        <f>'Приложение 3'!L279</f>
        <v>150</v>
      </c>
      <c r="M324" s="184"/>
    </row>
    <row r="325" spans="1:13" ht="91.5" hidden="1" customHeight="1" x14ac:dyDescent="0.2">
      <c r="A325" s="101" t="s">
        <v>458</v>
      </c>
      <c r="B325" s="120" t="s">
        <v>184</v>
      </c>
      <c r="C325" s="120" t="s">
        <v>8</v>
      </c>
      <c r="D325" s="120" t="s">
        <v>133</v>
      </c>
      <c r="E325" s="120"/>
      <c r="F325" s="120"/>
      <c r="G325" s="121"/>
      <c r="H325" s="121"/>
      <c r="I325" s="8"/>
      <c r="J325" s="167">
        <f>J326</f>
        <v>0</v>
      </c>
      <c r="K325" s="167">
        <f t="shared" ref="K325:L325" si="163">K326</f>
        <v>0</v>
      </c>
      <c r="L325" s="167">
        <f t="shared" si="163"/>
        <v>0</v>
      </c>
      <c r="M325" s="184"/>
    </row>
    <row r="326" spans="1:13" ht="68.25" hidden="1" customHeight="1" x14ac:dyDescent="0.2">
      <c r="A326" s="105" t="s">
        <v>457</v>
      </c>
      <c r="B326" s="120" t="s">
        <v>184</v>
      </c>
      <c r="C326" s="120" t="s">
        <v>8</v>
      </c>
      <c r="D326" s="120" t="s">
        <v>133</v>
      </c>
      <c r="E326" s="103" t="s">
        <v>456</v>
      </c>
      <c r="F326" s="120"/>
      <c r="G326" s="120"/>
      <c r="H326" s="120"/>
      <c r="I326" s="6"/>
      <c r="J326" s="167">
        <f>J327</f>
        <v>0</v>
      </c>
      <c r="K326" s="167">
        <f t="shared" ref="K326:L330" si="164">K327</f>
        <v>0</v>
      </c>
      <c r="L326" s="167">
        <f t="shared" si="164"/>
        <v>0</v>
      </c>
      <c r="M326" s="184"/>
    </row>
    <row r="327" spans="1:13" ht="0.75" customHeight="1" x14ac:dyDescent="0.2">
      <c r="A327" s="102" t="s">
        <v>208</v>
      </c>
      <c r="B327" s="120" t="s">
        <v>184</v>
      </c>
      <c r="C327" s="120" t="s">
        <v>8</v>
      </c>
      <c r="D327" s="120" t="s">
        <v>133</v>
      </c>
      <c r="E327" s="103" t="s">
        <v>456</v>
      </c>
      <c r="F327" s="120" t="s">
        <v>206</v>
      </c>
      <c r="G327" s="121"/>
      <c r="H327" s="121"/>
      <c r="I327" s="8"/>
      <c r="J327" s="167">
        <f>J328</f>
        <v>0</v>
      </c>
      <c r="K327" s="167">
        <f t="shared" si="164"/>
        <v>0</v>
      </c>
      <c r="L327" s="167">
        <f t="shared" si="164"/>
        <v>0</v>
      </c>
      <c r="M327" s="184"/>
    </row>
    <row r="328" spans="1:13" ht="0.75" customHeight="1" x14ac:dyDescent="0.2">
      <c r="A328" s="165" t="s">
        <v>209</v>
      </c>
      <c r="B328" s="120" t="s">
        <v>184</v>
      </c>
      <c r="C328" s="120" t="s">
        <v>8</v>
      </c>
      <c r="D328" s="120" t="s">
        <v>133</v>
      </c>
      <c r="E328" s="103" t="s">
        <v>456</v>
      </c>
      <c r="F328" s="120" t="s">
        <v>207</v>
      </c>
      <c r="G328" s="121"/>
      <c r="H328" s="121"/>
      <c r="I328" s="8"/>
      <c r="J328" s="167">
        <f t="shared" ref="J328:J330" si="165">J329</f>
        <v>0</v>
      </c>
      <c r="K328" s="167">
        <f t="shared" si="164"/>
        <v>0</v>
      </c>
      <c r="L328" s="167">
        <f t="shared" si="164"/>
        <v>0</v>
      </c>
      <c r="M328" s="184"/>
    </row>
    <row r="329" spans="1:13" ht="0.75" hidden="1" customHeight="1" x14ac:dyDescent="0.2">
      <c r="A329" s="105" t="s">
        <v>450</v>
      </c>
      <c r="B329" s="120" t="s">
        <v>184</v>
      </c>
      <c r="C329" s="120" t="s">
        <v>8</v>
      </c>
      <c r="D329" s="120" t="s">
        <v>133</v>
      </c>
      <c r="E329" s="103" t="s">
        <v>456</v>
      </c>
      <c r="F329" s="120" t="s">
        <v>207</v>
      </c>
      <c r="G329" s="120" t="s">
        <v>168</v>
      </c>
      <c r="H329" s="121"/>
      <c r="I329" s="8"/>
      <c r="J329" s="167">
        <f t="shared" si="165"/>
        <v>0</v>
      </c>
      <c r="K329" s="167">
        <f t="shared" si="164"/>
        <v>0</v>
      </c>
      <c r="L329" s="167">
        <f t="shared" si="164"/>
        <v>0</v>
      </c>
      <c r="M329" s="184"/>
    </row>
    <row r="330" spans="1:13" ht="30" hidden="1" customHeight="1" x14ac:dyDescent="0.2">
      <c r="A330" s="105" t="s">
        <v>459</v>
      </c>
      <c r="B330" s="120" t="s">
        <v>184</v>
      </c>
      <c r="C330" s="120" t="s">
        <v>8</v>
      </c>
      <c r="D330" s="120" t="s">
        <v>133</v>
      </c>
      <c r="E330" s="103" t="s">
        <v>456</v>
      </c>
      <c r="F330" s="120" t="s">
        <v>207</v>
      </c>
      <c r="G330" s="120" t="s">
        <v>168</v>
      </c>
      <c r="H330" s="120" t="s">
        <v>168</v>
      </c>
      <c r="I330" s="8"/>
      <c r="J330" s="167">
        <f t="shared" si="165"/>
        <v>0</v>
      </c>
      <c r="K330" s="167">
        <f t="shared" si="164"/>
        <v>0</v>
      </c>
      <c r="L330" s="167">
        <f t="shared" si="164"/>
        <v>0</v>
      </c>
      <c r="M330" s="184"/>
    </row>
    <row r="331" spans="1:13" ht="57.75" hidden="1" customHeight="1" x14ac:dyDescent="0.2">
      <c r="A331" s="105" t="s">
        <v>120</v>
      </c>
      <c r="B331" s="120" t="s">
        <v>184</v>
      </c>
      <c r="C331" s="120" t="s">
        <v>8</v>
      </c>
      <c r="D331" s="120" t="s">
        <v>133</v>
      </c>
      <c r="E331" s="103" t="s">
        <v>456</v>
      </c>
      <c r="F331" s="120" t="s">
        <v>207</v>
      </c>
      <c r="G331" s="120" t="s">
        <v>168</v>
      </c>
      <c r="H331" s="120" t="s">
        <v>168</v>
      </c>
      <c r="I331" s="6">
        <v>900</v>
      </c>
      <c r="J331" s="167">
        <f>'Приложение 3'!J117</f>
        <v>0</v>
      </c>
      <c r="K331" s="167">
        <f>'Приложение 3'!K117</f>
        <v>0</v>
      </c>
      <c r="L331" s="167">
        <f>'Приложение 3'!L117</f>
        <v>0</v>
      </c>
      <c r="M331" s="184"/>
    </row>
    <row r="332" spans="1:13" ht="26.25" customHeight="1" x14ac:dyDescent="0.2">
      <c r="A332" s="105" t="s">
        <v>191</v>
      </c>
      <c r="B332" s="120" t="s">
        <v>184</v>
      </c>
      <c r="C332" s="120" t="s">
        <v>10</v>
      </c>
      <c r="D332" s="120"/>
      <c r="E332" s="120"/>
      <c r="F332" s="120"/>
      <c r="G332" s="120"/>
      <c r="H332" s="120"/>
      <c r="I332" s="6"/>
      <c r="J332" s="167">
        <f>J333</f>
        <v>588.9</v>
      </c>
      <c r="K332" s="167">
        <f t="shared" ref="K332:L338" si="166">K333</f>
        <v>768.3</v>
      </c>
      <c r="L332" s="167">
        <f t="shared" ref="L332" si="167">L333</f>
        <v>940.80000000000007</v>
      </c>
      <c r="M332" s="184"/>
    </row>
    <row r="333" spans="1:13" ht="51" x14ac:dyDescent="0.2">
      <c r="A333" s="105" t="s">
        <v>192</v>
      </c>
      <c r="B333" s="120" t="s">
        <v>184</v>
      </c>
      <c r="C333" s="120" t="s">
        <v>10</v>
      </c>
      <c r="D333" s="120" t="s">
        <v>122</v>
      </c>
      <c r="E333" s="120"/>
      <c r="F333" s="120"/>
      <c r="G333" s="121"/>
      <c r="H333" s="121"/>
      <c r="I333" s="8"/>
      <c r="J333" s="167">
        <f>J334+J340+J346</f>
        <v>588.9</v>
      </c>
      <c r="K333" s="167">
        <f t="shared" ref="K333:L333" si="168">K334+K340+K346</f>
        <v>768.3</v>
      </c>
      <c r="L333" s="167">
        <f t="shared" si="168"/>
        <v>940.80000000000007</v>
      </c>
      <c r="M333" s="184"/>
    </row>
    <row r="334" spans="1:13" ht="316.5" customHeight="1" x14ac:dyDescent="0.2">
      <c r="A334" s="119" t="s">
        <v>193</v>
      </c>
      <c r="B334" s="120" t="s">
        <v>184</v>
      </c>
      <c r="C334" s="120" t="s">
        <v>10</v>
      </c>
      <c r="D334" s="120" t="s">
        <v>122</v>
      </c>
      <c r="E334" s="103" t="s">
        <v>185</v>
      </c>
      <c r="F334" s="120"/>
      <c r="G334" s="120"/>
      <c r="H334" s="120"/>
      <c r="I334" s="6"/>
      <c r="J334" s="167">
        <f>J335</f>
        <v>20.9</v>
      </c>
      <c r="K334" s="167">
        <f t="shared" si="166"/>
        <v>82.6</v>
      </c>
      <c r="L334" s="167">
        <f t="shared" si="166"/>
        <v>143.9</v>
      </c>
      <c r="M334" s="184"/>
    </row>
    <row r="335" spans="1:13" ht="25.5" x14ac:dyDescent="0.2">
      <c r="A335" s="102" t="s">
        <v>194</v>
      </c>
      <c r="B335" s="120" t="s">
        <v>184</v>
      </c>
      <c r="C335" s="120" t="s">
        <v>10</v>
      </c>
      <c r="D335" s="120" t="s">
        <v>122</v>
      </c>
      <c r="E335" s="103" t="s">
        <v>185</v>
      </c>
      <c r="F335" s="120" t="s">
        <v>186</v>
      </c>
      <c r="G335" s="121"/>
      <c r="H335" s="121"/>
      <c r="I335" s="8"/>
      <c r="J335" s="167">
        <f t="shared" ref="J335:J338" si="169">J336</f>
        <v>20.9</v>
      </c>
      <c r="K335" s="167">
        <f t="shared" si="166"/>
        <v>82.6</v>
      </c>
      <c r="L335" s="167">
        <f t="shared" si="166"/>
        <v>143.9</v>
      </c>
      <c r="M335" s="184"/>
    </row>
    <row r="336" spans="1:13" x14ac:dyDescent="0.2">
      <c r="A336" s="105" t="s">
        <v>195</v>
      </c>
      <c r="B336" s="120" t="s">
        <v>184</v>
      </c>
      <c r="C336" s="120" t="s">
        <v>10</v>
      </c>
      <c r="D336" s="120" t="s">
        <v>122</v>
      </c>
      <c r="E336" s="103" t="s">
        <v>185</v>
      </c>
      <c r="F336" s="120" t="s">
        <v>187</v>
      </c>
      <c r="G336" s="121"/>
      <c r="H336" s="121"/>
      <c r="I336" s="8"/>
      <c r="J336" s="167">
        <f t="shared" si="169"/>
        <v>20.9</v>
      </c>
      <c r="K336" s="167">
        <f t="shared" si="166"/>
        <v>82.6</v>
      </c>
      <c r="L336" s="167">
        <f t="shared" si="166"/>
        <v>143.9</v>
      </c>
      <c r="M336" s="184"/>
    </row>
    <row r="337" spans="1:13" x14ac:dyDescent="0.2">
      <c r="A337" s="105" t="s">
        <v>188</v>
      </c>
      <c r="B337" s="120" t="s">
        <v>184</v>
      </c>
      <c r="C337" s="120" t="s">
        <v>10</v>
      </c>
      <c r="D337" s="120" t="s">
        <v>122</v>
      </c>
      <c r="E337" s="103" t="s">
        <v>185</v>
      </c>
      <c r="F337" s="120" t="s">
        <v>187</v>
      </c>
      <c r="G337" s="120" t="s">
        <v>133</v>
      </c>
      <c r="H337" s="121"/>
      <c r="I337" s="8"/>
      <c r="J337" s="167">
        <f t="shared" si="169"/>
        <v>20.9</v>
      </c>
      <c r="K337" s="167">
        <f t="shared" si="166"/>
        <v>82.6</v>
      </c>
      <c r="L337" s="167">
        <f t="shared" si="166"/>
        <v>143.9</v>
      </c>
      <c r="M337" s="184"/>
    </row>
    <row r="338" spans="1:13" x14ac:dyDescent="0.2">
      <c r="A338" s="105" t="s">
        <v>189</v>
      </c>
      <c r="B338" s="120" t="s">
        <v>184</v>
      </c>
      <c r="C338" s="120" t="s">
        <v>10</v>
      </c>
      <c r="D338" s="120" t="s">
        <v>122</v>
      </c>
      <c r="E338" s="103" t="s">
        <v>185</v>
      </c>
      <c r="F338" s="120" t="s">
        <v>187</v>
      </c>
      <c r="G338" s="120" t="s">
        <v>133</v>
      </c>
      <c r="H338" s="120" t="s">
        <v>168</v>
      </c>
      <c r="I338" s="8"/>
      <c r="J338" s="167">
        <f t="shared" si="169"/>
        <v>20.9</v>
      </c>
      <c r="K338" s="167">
        <f t="shared" si="166"/>
        <v>82.6</v>
      </c>
      <c r="L338" s="167">
        <f t="shared" si="166"/>
        <v>143.9</v>
      </c>
      <c r="M338" s="184"/>
    </row>
    <row r="339" spans="1:13" ht="51" x14ac:dyDescent="0.2">
      <c r="A339" s="105" t="s">
        <v>120</v>
      </c>
      <c r="B339" s="120" t="s">
        <v>184</v>
      </c>
      <c r="C339" s="120" t="s">
        <v>10</v>
      </c>
      <c r="D339" s="120" t="s">
        <v>122</v>
      </c>
      <c r="E339" s="103" t="s">
        <v>185</v>
      </c>
      <c r="F339" s="120" t="s">
        <v>187</v>
      </c>
      <c r="G339" s="120" t="s">
        <v>133</v>
      </c>
      <c r="H339" s="120" t="s">
        <v>168</v>
      </c>
      <c r="I339" s="6">
        <v>900</v>
      </c>
      <c r="J339" s="167">
        <f>'Приложение 3'!J95</f>
        <v>20.9</v>
      </c>
      <c r="K339" s="167">
        <f>'Приложение 3'!K95</f>
        <v>82.6</v>
      </c>
      <c r="L339" s="167">
        <f>'Приложение 3'!L95</f>
        <v>143.9</v>
      </c>
      <c r="M339" s="184"/>
    </row>
    <row r="340" spans="1:13" ht="266.25" customHeight="1" x14ac:dyDescent="0.2">
      <c r="A340" s="119" t="s">
        <v>418</v>
      </c>
      <c r="B340" s="120" t="s">
        <v>184</v>
      </c>
      <c r="C340" s="120" t="s">
        <v>10</v>
      </c>
      <c r="D340" s="120" t="s">
        <v>122</v>
      </c>
      <c r="E340" s="103" t="s">
        <v>197</v>
      </c>
      <c r="F340" s="120"/>
      <c r="G340" s="120"/>
      <c r="H340" s="120"/>
      <c r="I340" s="6"/>
      <c r="J340" s="167">
        <f>J341</f>
        <v>217.3</v>
      </c>
      <c r="K340" s="167">
        <f t="shared" ref="K340:K344" si="170">K341</f>
        <v>337.8</v>
      </c>
      <c r="L340" s="167">
        <f t="shared" ref="L340:L344" si="171">L341</f>
        <v>450.3</v>
      </c>
      <c r="M340" s="184"/>
    </row>
    <row r="341" spans="1:13" ht="25.5" x14ac:dyDescent="0.2">
      <c r="A341" s="102" t="s">
        <v>194</v>
      </c>
      <c r="B341" s="120" t="s">
        <v>184</v>
      </c>
      <c r="C341" s="120" t="s">
        <v>10</v>
      </c>
      <c r="D341" s="120" t="s">
        <v>122</v>
      </c>
      <c r="E341" s="103" t="s">
        <v>197</v>
      </c>
      <c r="F341" s="120" t="s">
        <v>186</v>
      </c>
      <c r="G341" s="121"/>
      <c r="H341" s="121"/>
      <c r="I341" s="8"/>
      <c r="J341" s="167">
        <f t="shared" ref="J341:J344" si="172">J342</f>
        <v>217.3</v>
      </c>
      <c r="K341" s="167">
        <f t="shared" si="170"/>
        <v>337.8</v>
      </c>
      <c r="L341" s="167">
        <f t="shared" si="171"/>
        <v>450.3</v>
      </c>
      <c r="M341" s="184"/>
    </row>
    <row r="342" spans="1:13" x14ac:dyDescent="0.2">
      <c r="A342" s="105" t="s">
        <v>195</v>
      </c>
      <c r="B342" s="120" t="s">
        <v>184</v>
      </c>
      <c r="C342" s="120" t="s">
        <v>10</v>
      </c>
      <c r="D342" s="120" t="s">
        <v>122</v>
      </c>
      <c r="E342" s="103" t="s">
        <v>197</v>
      </c>
      <c r="F342" s="120" t="s">
        <v>187</v>
      </c>
      <c r="G342" s="121"/>
      <c r="H342" s="121"/>
      <c r="I342" s="8"/>
      <c r="J342" s="167">
        <f t="shared" si="172"/>
        <v>217.3</v>
      </c>
      <c r="K342" s="167">
        <f t="shared" si="170"/>
        <v>337.8</v>
      </c>
      <c r="L342" s="167">
        <f t="shared" si="171"/>
        <v>450.3</v>
      </c>
      <c r="M342" s="184"/>
    </row>
    <row r="343" spans="1:13" ht="12" customHeight="1" x14ac:dyDescent="0.2">
      <c r="A343" s="105" t="s">
        <v>188</v>
      </c>
      <c r="B343" s="120" t="s">
        <v>184</v>
      </c>
      <c r="C343" s="120" t="s">
        <v>10</v>
      </c>
      <c r="D343" s="120" t="s">
        <v>122</v>
      </c>
      <c r="E343" s="103" t="s">
        <v>197</v>
      </c>
      <c r="F343" s="120" t="s">
        <v>187</v>
      </c>
      <c r="G343" s="120" t="s">
        <v>133</v>
      </c>
      <c r="H343" s="121"/>
      <c r="I343" s="8"/>
      <c r="J343" s="167">
        <f t="shared" si="172"/>
        <v>217.3</v>
      </c>
      <c r="K343" s="167">
        <f t="shared" si="170"/>
        <v>337.8</v>
      </c>
      <c r="L343" s="167">
        <f t="shared" si="171"/>
        <v>450.3</v>
      </c>
      <c r="M343" s="184"/>
    </row>
    <row r="344" spans="1:13" ht="12" customHeight="1" x14ac:dyDescent="0.2">
      <c r="A344" s="105" t="s">
        <v>189</v>
      </c>
      <c r="B344" s="120" t="s">
        <v>184</v>
      </c>
      <c r="C344" s="120" t="s">
        <v>10</v>
      </c>
      <c r="D344" s="120" t="s">
        <v>122</v>
      </c>
      <c r="E344" s="103" t="s">
        <v>197</v>
      </c>
      <c r="F344" s="120" t="s">
        <v>187</v>
      </c>
      <c r="G344" s="120" t="s">
        <v>133</v>
      </c>
      <c r="H344" s="120" t="s">
        <v>168</v>
      </c>
      <c r="I344" s="8"/>
      <c r="J344" s="167">
        <f t="shared" si="172"/>
        <v>217.3</v>
      </c>
      <c r="K344" s="167">
        <f t="shared" si="170"/>
        <v>337.8</v>
      </c>
      <c r="L344" s="167">
        <f t="shared" si="171"/>
        <v>450.3</v>
      </c>
      <c r="M344" s="184"/>
    </row>
    <row r="345" spans="1:13" ht="51" x14ac:dyDescent="0.2">
      <c r="A345" s="122" t="s">
        <v>120</v>
      </c>
      <c r="B345" s="123" t="s">
        <v>184</v>
      </c>
      <c r="C345" s="123" t="s">
        <v>10</v>
      </c>
      <c r="D345" s="123" t="s">
        <v>122</v>
      </c>
      <c r="E345" s="124" t="s">
        <v>197</v>
      </c>
      <c r="F345" s="123" t="s">
        <v>187</v>
      </c>
      <c r="G345" s="123" t="s">
        <v>133</v>
      </c>
      <c r="H345" s="123" t="s">
        <v>168</v>
      </c>
      <c r="I345" s="125">
        <v>900</v>
      </c>
      <c r="J345" s="168">
        <f>'Приложение 3'!J98</f>
        <v>217.3</v>
      </c>
      <c r="K345" s="168">
        <f>'Приложение 3'!K98</f>
        <v>337.8</v>
      </c>
      <c r="L345" s="168">
        <f>'Приложение 3'!L98</f>
        <v>450.3</v>
      </c>
      <c r="M345" s="184"/>
    </row>
    <row r="346" spans="1:13" ht="265.5" customHeight="1" x14ac:dyDescent="0.2">
      <c r="A346" s="119" t="s">
        <v>419</v>
      </c>
      <c r="B346" s="120" t="s">
        <v>184</v>
      </c>
      <c r="C346" s="120" t="s">
        <v>10</v>
      </c>
      <c r="D346" s="120" t="s">
        <v>122</v>
      </c>
      <c r="E346" s="103" t="s">
        <v>196</v>
      </c>
      <c r="F346" s="120"/>
      <c r="G346" s="120"/>
      <c r="H346" s="120"/>
      <c r="I346" s="6"/>
      <c r="J346" s="167">
        <f>J347</f>
        <v>350.7</v>
      </c>
      <c r="K346" s="167">
        <f t="shared" ref="K346:L350" si="173">K347</f>
        <v>347.9</v>
      </c>
      <c r="L346" s="167">
        <f t="shared" si="173"/>
        <v>346.6</v>
      </c>
      <c r="M346" s="184"/>
    </row>
    <row r="347" spans="1:13" ht="25.5" x14ac:dyDescent="0.2">
      <c r="A347" s="102" t="s">
        <v>194</v>
      </c>
      <c r="B347" s="120" t="s">
        <v>184</v>
      </c>
      <c r="C347" s="120" t="s">
        <v>10</v>
      </c>
      <c r="D347" s="120" t="s">
        <v>122</v>
      </c>
      <c r="E347" s="103" t="s">
        <v>196</v>
      </c>
      <c r="F347" s="120" t="s">
        <v>186</v>
      </c>
      <c r="G347" s="121"/>
      <c r="H347" s="121"/>
      <c r="I347" s="8"/>
      <c r="J347" s="167">
        <f t="shared" ref="J347:J350" si="174">J348</f>
        <v>350.7</v>
      </c>
      <c r="K347" s="167">
        <f t="shared" si="173"/>
        <v>347.9</v>
      </c>
      <c r="L347" s="167">
        <f t="shared" si="173"/>
        <v>346.6</v>
      </c>
      <c r="M347" s="184"/>
    </row>
    <row r="348" spans="1:13" ht="25.5" x14ac:dyDescent="0.2">
      <c r="A348" s="102" t="s">
        <v>221</v>
      </c>
      <c r="B348" s="120" t="s">
        <v>184</v>
      </c>
      <c r="C348" s="120" t="s">
        <v>10</v>
      </c>
      <c r="D348" s="120" t="s">
        <v>122</v>
      </c>
      <c r="E348" s="103" t="s">
        <v>196</v>
      </c>
      <c r="F348" s="120" t="s">
        <v>143</v>
      </c>
      <c r="G348" s="121"/>
      <c r="H348" s="121"/>
      <c r="I348" s="8"/>
      <c r="J348" s="167">
        <f t="shared" si="174"/>
        <v>350.7</v>
      </c>
      <c r="K348" s="167">
        <f t="shared" si="173"/>
        <v>347.9</v>
      </c>
      <c r="L348" s="167">
        <f t="shared" si="173"/>
        <v>346.6</v>
      </c>
      <c r="M348" s="184"/>
    </row>
    <row r="349" spans="1:13" ht="12.75" customHeight="1" x14ac:dyDescent="0.2">
      <c r="A349" s="105" t="s">
        <v>216</v>
      </c>
      <c r="B349" s="120" t="s">
        <v>184</v>
      </c>
      <c r="C349" s="120" t="s">
        <v>10</v>
      </c>
      <c r="D349" s="120" t="s">
        <v>122</v>
      </c>
      <c r="E349" s="103" t="s">
        <v>196</v>
      </c>
      <c r="F349" s="120" t="s">
        <v>143</v>
      </c>
      <c r="G349" s="120" t="s">
        <v>17</v>
      </c>
      <c r="H349" s="121"/>
      <c r="I349" s="8"/>
      <c r="J349" s="167">
        <f t="shared" si="174"/>
        <v>350.7</v>
      </c>
      <c r="K349" s="167">
        <f t="shared" si="173"/>
        <v>347.9</v>
      </c>
      <c r="L349" s="167">
        <f t="shared" si="173"/>
        <v>346.6</v>
      </c>
      <c r="M349" s="184"/>
    </row>
    <row r="350" spans="1:13" ht="10.5" customHeight="1" x14ac:dyDescent="0.2">
      <c r="A350" s="105" t="s">
        <v>274</v>
      </c>
      <c r="B350" s="120" t="s">
        <v>184</v>
      </c>
      <c r="C350" s="120" t="s">
        <v>10</v>
      </c>
      <c r="D350" s="120" t="s">
        <v>122</v>
      </c>
      <c r="E350" s="103" t="s">
        <v>196</v>
      </c>
      <c r="F350" s="120" t="s">
        <v>143</v>
      </c>
      <c r="G350" s="120" t="s">
        <v>17</v>
      </c>
      <c r="H350" s="120" t="s">
        <v>179</v>
      </c>
      <c r="I350" s="8"/>
      <c r="J350" s="167">
        <f t="shared" si="174"/>
        <v>350.7</v>
      </c>
      <c r="K350" s="167">
        <f t="shared" si="173"/>
        <v>347.9</v>
      </c>
      <c r="L350" s="167">
        <f t="shared" si="173"/>
        <v>346.6</v>
      </c>
      <c r="M350" s="184"/>
    </row>
    <row r="351" spans="1:13" ht="51" x14ac:dyDescent="0.2">
      <c r="A351" s="105" t="s">
        <v>120</v>
      </c>
      <c r="B351" s="120" t="s">
        <v>184</v>
      </c>
      <c r="C351" s="120" t="s">
        <v>10</v>
      </c>
      <c r="D351" s="120" t="s">
        <v>122</v>
      </c>
      <c r="E351" s="103" t="s">
        <v>196</v>
      </c>
      <c r="F351" s="120" t="s">
        <v>143</v>
      </c>
      <c r="G351" s="120" t="s">
        <v>17</v>
      </c>
      <c r="H351" s="120" t="s">
        <v>179</v>
      </c>
      <c r="I351" s="6">
        <v>900</v>
      </c>
      <c r="J351" s="167">
        <f>'Приложение 3'!J139</f>
        <v>350.7</v>
      </c>
      <c r="K351" s="167">
        <f>'Приложение 3'!K139</f>
        <v>347.9</v>
      </c>
      <c r="L351" s="167">
        <f>'Приложение 3'!L139</f>
        <v>346.6</v>
      </c>
      <c r="M351" s="184"/>
    </row>
    <row r="352" spans="1:13" ht="38.25" x14ac:dyDescent="0.2">
      <c r="A352" s="105" t="s">
        <v>165</v>
      </c>
      <c r="B352" s="106" t="s">
        <v>161</v>
      </c>
      <c r="C352" s="106" t="s">
        <v>162</v>
      </c>
      <c r="D352" s="129"/>
      <c r="E352" s="129"/>
      <c r="F352" s="129"/>
      <c r="G352" s="129"/>
      <c r="H352" s="129"/>
      <c r="I352" s="129"/>
      <c r="J352" s="166">
        <f>J353</f>
        <v>19492</v>
      </c>
      <c r="K352" s="166">
        <f t="shared" ref="K352:L352" si="175">K353</f>
        <v>22528.6</v>
      </c>
      <c r="L352" s="166">
        <f t="shared" si="175"/>
        <v>24247.200000000001</v>
      </c>
      <c r="M352" s="185"/>
    </row>
    <row r="353" spans="1:13" ht="51" x14ac:dyDescent="0.2">
      <c r="A353" s="105" t="s">
        <v>166</v>
      </c>
      <c r="B353" s="129">
        <v>89</v>
      </c>
      <c r="C353" s="129">
        <v>1</v>
      </c>
      <c r="D353" s="129"/>
      <c r="E353" s="129"/>
      <c r="F353" s="129"/>
      <c r="G353" s="129"/>
      <c r="H353" s="129"/>
      <c r="I353" s="129"/>
      <c r="J353" s="166">
        <f>J354+J360+J366+J372+J378+J389+J411+J428+J434+J440+J451+J457+J400+J422</f>
        <v>19492</v>
      </c>
      <c r="K353" s="166">
        <f t="shared" ref="K353:L353" si="176">K354+K360+K366+K372+K378+K389+K411+K428+K434+K440+K451+K457+K400+K422</f>
        <v>22528.6</v>
      </c>
      <c r="L353" s="166">
        <f t="shared" si="176"/>
        <v>24247.200000000001</v>
      </c>
      <c r="M353" s="185"/>
    </row>
    <row r="354" spans="1:13" ht="52.5" customHeight="1" x14ac:dyDescent="0.2">
      <c r="A354" s="105" t="s">
        <v>406</v>
      </c>
      <c r="B354" s="126" t="s">
        <v>161</v>
      </c>
      <c r="C354" s="126" t="s">
        <v>8</v>
      </c>
      <c r="D354" s="126" t="s">
        <v>163</v>
      </c>
      <c r="E354" s="127" t="s">
        <v>170</v>
      </c>
      <c r="F354" s="126"/>
      <c r="G354" s="126"/>
      <c r="H354" s="126"/>
      <c r="I354" s="128"/>
      <c r="J354" s="169">
        <f>J355</f>
        <v>60</v>
      </c>
      <c r="K354" s="169">
        <f t="shared" ref="K354:K358" si="177">K355</f>
        <v>60</v>
      </c>
      <c r="L354" s="169">
        <f t="shared" ref="L354:L358" si="178">L355</f>
        <v>60</v>
      </c>
    </row>
    <row r="355" spans="1:13" x14ac:dyDescent="0.2">
      <c r="A355" s="102" t="s">
        <v>146</v>
      </c>
      <c r="B355" s="120" t="s">
        <v>161</v>
      </c>
      <c r="C355" s="120" t="s">
        <v>8</v>
      </c>
      <c r="D355" s="120" t="s">
        <v>163</v>
      </c>
      <c r="E355" s="103" t="s">
        <v>170</v>
      </c>
      <c r="F355" s="120" t="s">
        <v>144</v>
      </c>
      <c r="G355" s="121"/>
      <c r="H355" s="121"/>
      <c r="I355" s="8"/>
      <c r="J355" s="167">
        <f t="shared" ref="J355:J358" si="179">J356</f>
        <v>60</v>
      </c>
      <c r="K355" s="167">
        <f t="shared" si="177"/>
        <v>60</v>
      </c>
      <c r="L355" s="167">
        <f t="shared" si="178"/>
        <v>60</v>
      </c>
      <c r="M355" s="184"/>
    </row>
    <row r="356" spans="1:13" x14ac:dyDescent="0.2">
      <c r="A356" s="102" t="s">
        <v>172</v>
      </c>
      <c r="B356" s="120" t="s">
        <v>161</v>
      </c>
      <c r="C356" s="120" t="s">
        <v>8</v>
      </c>
      <c r="D356" s="120" t="s">
        <v>163</v>
      </c>
      <c r="E356" s="103" t="s">
        <v>170</v>
      </c>
      <c r="F356" s="120" t="s">
        <v>171</v>
      </c>
      <c r="G356" s="121"/>
      <c r="H356" s="121"/>
      <c r="I356" s="8"/>
      <c r="J356" s="167">
        <f t="shared" si="179"/>
        <v>60</v>
      </c>
      <c r="K356" s="167">
        <f t="shared" si="177"/>
        <v>60</v>
      </c>
      <c r="L356" s="167">
        <f t="shared" si="178"/>
        <v>60</v>
      </c>
      <c r="M356" s="184"/>
    </row>
    <row r="357" spans="1:13" x14ac:dyDescent="0.2">
      <c r="A357" s="119" t="s">
        <v>121</v>
      </c>
      <c r="B357" s="120" t="s">
        <v>161</v>
      </c>
      <c r="C357" s="120" t="s">
        <v>8</v>
      </c>
      <c r="D357" s="120" t="s">
        <v>163</v>
      </c>
      <c r="E357" s="103" t="s">
        <v>170</v>
      </c>
      <c r="F357" s="120" t="s">
        <v>171</v>
      </c>
      <c r="G357" s="120" t="s">
        <v>122</v>
      </c>
      <c r="H357" s="121"/>
      <c r="I357" s="8"/>
      <c r="J357" s="167">
        <f t="shared" si="179"/>
        <v>60</v>
      </c>
      <c r="K357" s="167">
        <f t="shared" si="177"/>
        <v>60</v>
      </c>
      <c r="L357" s="167">
        <f t="shared" si="178"/>
        <v>60</v>
      </c>
      <c r="M357" s="184"/>
    </row>
    <row r="358" spans="1:13" x14ac:dyDescent="0.2">
      <c r="A358" s="105" t="s">
        <v>169</v>
      </c>
      <c r="B358" s="120" t="s">
        <v>161</v>
      </c>
      <c r="C358" s="120" t="s">
        <v>8</v>
      </c>
      <c r="D358" s="120" t="s">
        <v>163</v>
      </c>
      <c r="E358" s="103" t="s">
        <v>170</v>
      </c>
      <c r="F358" s="120" t="s">
        <v>171</v>
      </c>
      <c r="G358" s="120" t="s">
        <v>122</v>
      </c>
      <c r="H358" s="120" t="s">
        <v>18</v>
      </c>
      <c r="I358" s="8"/>
      <c r="J358" s="167">
        <f t="shared" si="179"/>
        <v>60</v>
      </c>
      <c r="K358" s="167">
        <f t="shared" si="177"/>
        <v>60</v>
      </c>
      <c r="L358" s="167">
        <f t="shared" si="178"/>
        <v>60</v>
      </c>
      <c r="M358" s="184"/>
    </row>
    <row r="359" spans="1:13" ht="50.25" customHeight="1" x14ac:dyDescent="0.2">
      <c r="A359" s="105" t="s">
        <v>120</v>
      </c>
      <c r="B359" s="120" t="s">
        <v>161</v>
      </c>
      <c r="C359" s="120" t="s">
        <v>8</v>
      </c>
      <c r="D359" s="120" t="s">
        <v>163</v>
      </c>
      <c r="E359" s="103" t="s">
        <v>170</v>
      </c>
      <c r="F359" s="120" t="s">
        <v>171</v>
      </c>
      <c r="G359" s="120" t="s">
        <v>122</v>
      </c>
      <c r="H359" s="120" t="s">
        <v>18</v>
      </c>
      <c r="I359" s="6">
        <v>900</v>
      </c>
      <c r="J359" s="167">
        <f>'Приложение 3'!J70</f>
        <v>60</v>
      </c>
      <c r="K359" s="167">
        <f>'Приложение 3'!K70</f>
        <v>60</v>
      </c>
      <c r="L359" s="167">
        <f>'Приложение 3'!L70</f>
        <v>60</v>
      </c>
      <c r="M359" s="184"/>
    </row>
    <row r="360" spans="1:13" ht="48.75" hidden="1" customHeight="1" x14ac:dyDescent="0.2">
      <c r="A360" s="105" t="s">
        <v>203</v>
      </c>
      <c r="B360" s="126" t="s">
        <v>161</v>
      </c>
      <c r="C360" s="126" t="s">
        <v>8</v>
      </c>
      <c r="D360" s="126" t="s">
        <v>163</v>
      </c>
      <c r="E360" s="127" t="s">
        <v>202</v>
      </c>
      <c r="F360" s="126"/>
      <c r="G360" s="126"/>
      <c r="H360" s="126"/>
      <c r="I360" s="128"/>
      <c r="J360" s="169">
        <f>J361</f>
        <v>0</v>
      </c>
      <c r="K360" s="169">
        <f t="shared" ref="K360:K364" si="180">K361</f>
        <v>0</v>
      </c>
      <c r="L360" s="169">
        <f t="shared" ref="L360:L364" si="181">L361</f>
        <v>0</v>
      </c>
      <c r="M360" s="184"/>
    </row>
    <row r="361" spans="1:13" ht="0.75" hidden="1" customHeight="1" x14ac:dyDescent="0.2">
      <c r="A361" s="102" t="s">
        <v>141</v>
      </c>
      <c r="B361" s="120" t="s">
        <v>161</v>
      </c>
      <c r="C361" s="120" t="s">
        <v>8</v>
      </c>
      <c r="D361" s="120" t="s">
        <v>163</v>
      </c>
      <c r="E361" s="103" t="s">
        <v>202</v>
      </c>
      <c r="F361" s="120" t="s">
        <v>139</v>
      </c>
      <c r="G361" s="121"/>
      <c r="H361" s="121"/>
      <c r="I361" s="8"/>
      <c r="J361" s="167">
        <f t="shared" ref="J361:J364" si="182">J362</f>
        <v>0</v>
      </c>
      <c r="K361" s="167">
        <f t="shared" si="180"/>
        <v>0</v>
      </c>
      <c r="L361" s="167">
        <f t="shared" si="181"/>
        <v>0</v>
      </c>
      <c r="M361" s="184"/>
    </row>
    <row r="362" spans="1:13" ht="38.25" hidden="1" x14ac:dyDescent="0.2">
      <c r="A362" s="102" t="s">
        <v>142</v>
      </c>
      <c r="B362" s="120" t="s">
        <v>161</v>
      </c>
      <c r="C362" s="120" t="s">
        <v>8</v>
      </c>
      <c r="D362" s="120" t="s">
        <v>163</v>
      </c>
      <c r="E362" s="103" t="s">
        <v>202</v>
      </c>
      <c r="F362" s="120" t="s">
        <v>140</v>
      </c>
      <c r="G362" s="121"/>
      <c r="H362" s="121"/>
      <c r="I362" s="8"/>
      <c r="J362" s="167">
        <f t="shared" si="182"/>
        <v>0</v>
      </c>
      <c r="K362" s="167">
        <f t="shared" si="180"/>
        <v>0</v>
      </c>
      <c r="L362" s="167">
        <f t="shared" si="181"/>
        <v>0</v>
      </c>
      <c r="M362" s="184"/>
    </row>
    <row r="363" spans="1:13" ht="12" hidden="1" customHeight="1" x14ac:dyDescent="0.2">
      <c r="A363" s="105" t="s">
        <v>188</v>
      </c>
      <c r="B363" s="120" t="s">
        <v>161</v>
      </c>
      <c r="C363" s="120" t="s">
        <v>8</v>
      </c>
      <c r="D363" s="120" t="s">
        <v>163</v>
      </c>
      <c r="E363" s="103" t="s">
        <v>202</v>
      </c>
      <c r="F363" s="120" t="s">
        <v>140</v>
      </c>
      <c r="G363" s="120" t="s">
        <v>133</v>
      </c>
      <c r="H363" s="121"/>
      <c r="I363" s="8"/>
      <c r="J363" s="167">
        <f t="shared" si="182"/>
        <v>0</v>
      </c>
      <c r="K363" s="167">
        <f t="shared" si="180"/>
        <v>0</v>
      </c>
      <c r="L363" s="167">
        <f t="shared" si="181"/>
        <v>0</v>
      </c>
      <c r="M363" s="184"/>
    </row>
    <row r="364" spans="1:13" ht="25.5" hidden="1" x14ac:dyDescent="0.2">
      <c r="A364" s="105" t="s">
        <v>201</v>
      </c>
      <c r="B364" s="120" t="s">
        <v>161</v>
      </c>
      <c r="C364" s="120" t="s">
        <v>8</v>
      </c>
      <c r="D364" s="120" t="s">
        <v>163</v>
      </c>
      <c r="E364" s="103" t="s">
        <v>202</v>
      </c>
      <c r="F364" s="120" t="s">
        <v>140</v>
      </c>
      <c r="G364" s="120" t="s">
        <v>133</v>
      </c>
      <c r="H364" s="120" t="s">
        <v>200</v>
      </c>
      <c r="I364" s="8"/>
      <c r="J364" s="167">
        <f t="shared" si="182"/>
        <v>0</v>
      </c>
      <c r="K364" s="167">
        <f t="shared" si="180"/>
        <v>0</v>
      </c>
      <c r="L364" s="167">
        <f t="shared" si="181"/>
        <v>0</v>
      </c>
      <c r="M364" s="184"/>
    </row>
    <row r="365" spans="1:13" ht="51" hidden="1" x14ac:dyDescent="0.2">
      <c r="A365" s="105" t="s">
        <v>120</v>
      </c>
      <c r="B365" s="120" t="s">
        <v>161</v>
      </c>
      <c r="C365" s="120" t="s">
        <v>8</v>
      </c>
      <c r="D365" s="120" t="s">
        <v>163</v>
      </c>
      <c r="E365" s="103" t="s">
        <v>202</v>
      </c>
      <c r="F365" s="120" t="s">
        <v>140</v>
      </c>
      <c r="G365" s="120" t="s">
        <v>133</v>
      </c>
      <c r="H365" s="120" t="s">
        <v>200</v>
      </c>
      <c r="I365" s="6">
        <v>900</v>
      </c>
      <c r="J365" s="167">
        <f>'Приложение 3'!J109</f>
        <v>0</v>
      </c>
      <c r="K365" s="167">
        <f>'Приложение 3'!K109</f>
        <v>0</v>
      </c>
      <c r="L365" s="167">
        <f>'Приложение 3'!L109</f>
        <v>0</v>
      </c>
      <c r="M365" s="184"/>
    </row>
    <row r="366" spans="1:13" ht="25.5" x14ac:dyDescent="0.2">
      <c r="A366" s="105" t="s">
        <v>212</v>
      </c>
      <c r="B366" s="126" t="s">
        <v>161</v>
      </c>
      <c r="C366" s="126" t="s">
        <v>8</v>
      </c>
      <c r="D366" s="126" t="s">
        <v>163</v>
      </c>
      <c r="E366" s="127" t="s">
        <v>211</v>
      </c>
      <c r="F366" s="126"/>
      <c r="G366" s="126"/>
      <c r="H366" s="126"/>
      <c r="I366" s="128"/>
      <c r="J366" s="169">
        <f>J367</f>
        <v>54.1</v>
      </c>
      <c r="K366" s="169">
        <f t="shared" ref="K366:K370" si="183">K367</f>
        <v>56.2</v>
      </c>
      <c r="L366" s="169">
        <f t="shared" ref="L366:L370" si="184">L367</f>
        <v>56.2</v>
      </c>
      <c r="M366" s="184"/>
    </row>
    <row r="367" spans="1:13" ht="38.25" x14ac:dyDescent="0.2">
      <c r="A367" s="102" t="s">
        <v>141</v>
      </c>
      <c r="B367" s="120" t="s">
        <v>161</v>
      </c>
      <c r="C367" s="120" t="s">
        <v>8</v>
      </c>
      <c r="D367" s="120" t="s">
        <v>163</v>
      </c>
      <c r="E367" s="103" t="s">
        <v>211</v>
      </c>
      <c r="F367" s="120" t="s">
        <v>139</v>
      </c>
      <c r="G367" s="121"/>
      <c r="H367" s="121"/>
      <c r="I367" s="8"/>
      <c r="J367" s="167">
        <f t="shared" ref="J367:J370" si="185">J368</f>
        <v>54.1</v>
      </c>
      <c r="K367" s="167">
        <f t="shared" si="183"/>
        <v>56.2</v>
      </c>
      <c r="L367" s="167">
        <f t="shared" si="184"/>
        <v>56.2</v>
      </c>
      <c r="M367" s="184"/>
    </row>
    <row r="368" spans="1:13" ht="38.25" x14ac:dyDescent="0.2">
      <c r="A368" s="102" t="s">
        <v>142</v>
      </c>
      <c r="B368" s="120" t="s">
        <v>161</v>
      </c>
      <c r="C368" s="120" t="s">
        <v>8</v>
      </c>
      <c r="D368" s="120" t="s">
        <v>163</v>
      </c>
      <c r="E368" s="103" t="s">
        <v>211</v>
      </c>
      <c r="F368" s="120" t="s">
        <v>140</v>
      </c>
      <c r="G368" s="121"/>
      <c r="H368" s="121"/>
      <c r="I368" s="8"/>
      <c r="J368" s="167">
        <f t="shared" si="185"/>
        <v>54.1</v>
      </c>
      <c r="K368" s="167">
        <f t="shared" si="183"/>
        <v>56.2</v>
      </c>
      <c r="L368" s="167">
        <f t="shared" si="184"/>
        <v>56.2</v>
      </c>
      <c r="M368" s="184"/>
    </row>
    <row r="369" spans="1:13" x14ac:dyDescent="0.2">
      <c r="A369" s="105" t="s">
        <v>213</v>
      </c>
      <c r="B369" s="120" t="s">
        <v>161</v>
      </c>
      <c r="C369" s="120" t="s">
        <v>8</v>
      </c>
      <c r="D369" s="120" t="s">
        <v>163</v>
      </c>
      <c r="E369" s="103" t="s">
        <v>211</v>
      </c>
      <c r="F369" s="120" t="s">
        <v>140</v>
      </c>
      <c r="G369" s="120" t="s">
        <v>210</v>
      </c>
      <c r="H369" s="121"/>
      <c r="I369" s="8"/>
      <c r="J369" s="167">
        <f t="shared" si="185"/>
        <v>54.1</v>
      </c>
      <c r="K369" s="167">
        <f t="shared" si="183"/>
        <v>56.2</v>
      </c>
      <c r="L369" s="167">
        <f t="shared" si="184"/>
        <v>56.2</v>
      </c>
      <c r="M369" s="184"/>
    </row>
    <row r="370" spans="1:13" x14ac:dyDescent="0.2">
      <c r="A370" s="105" t="s">
        <v>214</v>
      </c>
      <c r="B370" s="120" t="s">
        <v>161</v>
      </c>
      <c r="C370" s="120" t="s">
        <v>8</v>
      </c>
      <c r="D370" s="120" t="s">
        <v>163</v>
      </c>
      <c r="E370" s="103" t="s">
        <v>211</v>
      </c>
      <c r="F370" s="120" t="s">
        <v>140</v>
      </c>
      <c r="G370" s="120" t="s">
        <v>210</v>
      </c>
      <c r="H370" s="120" t="s">
        <v>210</v>
      </c>
      <c r="I370" s="8"/>
      <c r="J370" s="167">
        <f t="shared" si="185"/>
        <v>54.1</v>
      </c>
      <c r="K370" s="167">
        <f t="shared" si="183"/>
        <v>56.2</v>
      </c>
      <c r="L370" s="167">
        <f t="shared" si="184"/>
        <v>56.2</v>
      </c>
      <c r="M370" s="184"/>
    </row>
    <row r="371" spans="1:13" ht="51" x14ac:dyDescent="0.2">
      <c r="A371" s="105" t="s">
        <v>120</v>
      </c>
      <c r="B371" s="120" t="s">
        <v>161</v>
      </c>
      <c r="C371" s="120" t="s">
        <v>8</v>
      </c>
      <c r="D371" s="120" t="s">
        <v>163</v>
      </c>
      <c r="E371" s="103" t="s">
        <v>211</v>
      </c>
      <c r="F371" s="120" t="s">
        <v>140</v>
      </c>
      <c r="G371" s="120" t="s">
        <v>210</v>
      </c>
      <c r="H371" s="120" t="s">
        <v>210</v>
      </c>
      <c r="I371" s="6">
        <v>900</v>
      </c>
      <c r="J371" s="167">
        <f>'Приложение 3'!J124</f>
        <v>54.1</v>
      </c>
      <c r="K371" s="167">
        <f>'Приложение 3'!K124</f>
        <v>56.2</v>
      </c>
      <c r="L371" s="167">
        <f>'Приложение 3'!L124</f>
        <v>56.2</v>
      </c>
      <c r="M371" s="184"/>
    </row>
    <row r="372" spans="1:13" ht="288.75" customHeight="1" x14ac:dyDescent="0.2">
      <c r="A372" s="105" t="s">
        <v>502</v>
      </c>
      <c r="B372" s="126" t="s">
        <v>161</v>
      </c>
      <c r="C372" s="126" t="s">
        <v>8</v>
      </c>
      <c r="D372" s="126" t="s">
        <v>163</v>
      </c>
      <c r="E372" s="127" t="s">
        <v>256</v>
      </c>
      <c r="F372" s="126"/>
      <c r="G372" s="126"/>
      <c r="H372" s="126"/>
      <c r="I372" s="128"/>
      <c r="J372" s="169">
        <f>J373</f>
        <v>7545.9</v>
      </c>
      <c r="K372" s="169">
        <f t="shared" ref="K372:K376" si="186">K373</f>
        <v>7816.4</v>
      </c>
      <c r="L372" s="169">
        <f t="shared" ref="L372:L376" si="187">L373</f>
        <v>10416.799999999999</v>
      </c>
      <c r="M372" s="184"/>
    </row>
    <row r="373" spans="1:13" x14ac:dyDescent="0.2">
      <c r="A373" s="102" t="s">
        <v>259</v>
      </c>
      <c r="B373" s="120" t="s">
        <v>161</v>
      </c>
      <c r="C373" s="120" t="s">
        <v>8</v>
      </c>
      <c r="D373" s="120" t="s">
        <v>163</v>
      </c>
      <c r="E373" s="103" t="s">
        <v>256</v>
      </c>
      <c r="F373" s="120" t="s">
        <v>257</v>
      </c>
      <c r="G373" s="121"/>
      <c r="H373" s="121"/>
      <c r="I373" s="8"/>
      <c r="J373" s="167">
        <f t="shared" ref="J373:J376" si="188">J374</f>
        <v>7545.9</v>
      </c>
      <c r="K373" s="167">
        <f t="shared" si="186"/>
        <v>7816.4</v>
      </c>
      <c r="L373" s="167">
        <f t="shared" si="187"/>
        <v>10416.799999999999</v>
      </c>
      <c r="M373" s="184"/>
    </row>
    <row r="374" spans="1:13" x14ac:dyDescent="0.2">
      <c r="A374" s="102" t="s">
        <v>109</v>
      </c>
      <c r="B374" s="120" t="s">
        <v>161</v>
      </c>
      <c r="C374" s="120" t="s">
        <v>8</v>
      </c>
      <c r="D374" s="120" t="s">
        <v>163</v>
      </c>
      <c r="E374" s="103" t="s">
        <v>256</v>
      </c>
      <c r="F374" s="120" t="s">
        <v>258</v>
      </c>
      <c r="G374" s="121"/>
      <c r="H374" s="121"/>
      <c r="I374" s="8"/>
      <c r="J374" s="167">
        <f t="shared" si="188"/>
        <v>7545.9</v>
      </c>
      <c r="K374" s="167">
        <f t="shared" si="186"/>
        <v>7816.4</v>
      </c>
      <c r="L374" s="167">
        <f t="shared" si="187"/>
        <v>10416.799999999999</v>
      </c>
      <c r="M374" s="184"/>
    </row>
    <row r="375" spans="1:13" x14ac:dyDescent="0.2">
      <c r="A375" s="105" t="s">
        <v>188</v>
      </c>
      <c r="B375" s="120" t="s">
        <v>161</v>
      </c>
      <c r="C375" s="120" t="s">
        <v>8</v>
      </c>
      <c r="D375" s="120" t="s">
        <v>163</v>
      </c>
      <c r="E375" s="103" t="s">
        <v>256</v>
      </c>
      <c r="F375" s="120" t="s">
        <v>258</v>
      </c>
      <c r="G375" s="120" t="s">
        <v>133</v>
      </c>
      <c r="H375" s="121"/>
      <c r="I375" s="8"/>
      <c r="J375" s="167">
        <f t="shared" si="188"/>
        <v>7545.9</v>
      </c>
      <c r="K375" s="167">
        <f t="shared" si="186"/>
        <v>7816.4</v>
      </c>
      <c r="L375" s="167">
        <f t="shared" si="187"/>
        <v>10416.799999999999</v>
      </c>
      <c r="M375" s="184"/>
    </row>
    <row r="376" spans="1:13" ht="25.5" x14ac:dyDescent="0.2">
      <c r="A376" s="105" t="s">
        <v>201</v>
      </c>
      <c r="B376" s="120" t="s">
        <v>161</v>
      </c>
      <c r="C376" s="120" t="s">
        <v>8</v>
      </c>
      <c r="D376" s="120" t="s">
        <v>163</v>
      </c>
      <c r="E376" s="103" t="s">
        <v>256</v>
      </c>
      <c r="F376" s="120" t="s">
        <v>258</v>
      </c>
      <c r="G376" s="120" t="s">
        <v>133</v>
      </c>
      <c r="H376" s="120" t="s">
        <v>200</v>
      </c>
      <c r="I376" s="8"/>
      <c r="J376" s="167">
        <f t="shared" si="188"/>
        <v>7545.9</v>
      </c>
      <c r="K376" s="167">
        <f t="shared" si="186"/>
        <v>7816.4</v>
      </c>
      <c r="L376" s="167">
        <f t="shared" si="187"/>
        <v>10416.799999999999</v>
      </c>
      <c r="M376" s="184"/>
    </row>
    <row r="377" spans="1:13" ht="48.75" customHeight="1" x14ac:dyDescent="0.2">
      <c r="A377" s="105" t="s">
        <v>238</v>
      </c>
      <c r="B377" s="120" t="s">
        <v>161</v>
      </c>
      <c r="C377" s="120" t="s">
        <v>8</v>
      </c>
      <c r="D377" s="120" t="s">
        <v>163</v>
      </c>
      <c r="E377" s="103" t="s">
        <v>256</v>
      </c>
      <c r="F377" s="120" t="s">
        <v>258</v>
      </c>
      <c r="G377" s="120" t="s">
        <v>133</v>
      </c>
      <c r="H377" s="120" t="s">
        <v>200</v>
      </c>
      <c r="I377" s="6">
        <v>901</v>
      </c>
      <c r="J377" s="167">
        <f>'Приложение 3'!J205</f>
        <v>7545.9</v>
      </c>
      <c r="K377" s="167">
        <f>'Приложение 3'!K205</f>
        <v>7816.4</v>
      </c>
      <c r="L377" s="167">
        <f>'Приложение 3'!L205</f>
        <v>10416.799999999999</v>
      </c>
      <c r="M377" s="184"/>
    </row>
    <row r="378" spans="1:13" ht="51" x14ac:dyDescent="0.2">
      <c r="A378" s="105" t="s">
        <v>183</v>
      </c>
      <c r="B378" s="126" t="s">
        <v>161</v>
      </c>
      <c r="C378" s="126" t="s">
        <v>8</v>
      </c>
      <c r="D378" s="126" t="s">
        <v>163</v>
      </c>
      <c r="E378" s="127" t="s">
        <v>182</v>
      </c>
      <c r="F378" s="126"/>
      <c r="G378" s="126"/>
      <c r="H378" s="126"/>
      <c r="I378" s="128"/>
      <c r="J378" s="169">
        <f>J379+J384</f>
        <v>894.7</v>
      </c>
      <c r="K378" s="169">
        <f t="shared" ref="K378:L378" si="189">K379+K384</f>
        <v>904.6</v>
      </c>
      <c r="L378" s="169">
        <f t="shared" si="189"/>
        <v>40.599999999999994</v>
      </c>
      <c r="M378" s="184"/>
    </row>
    <row r="379" spans="1:13" ht="89.25" x14ac:dyDescent="0.2">
      <c r="A379" s="105" t="s">
        <v>130</v>
      </c>
      <c r="B379" s="120" t="s">
        <v>161</v>
      </c>
      <c r="C379" s="120" t="s">
        <v>8</v>
      </c>
      <c r="D379" s="120" t="s">
        <v>163</v>
      </c>
      <c r="E379" s="103" t="s">
        <v>182</v>
      </c>
      <c r="F379" s="120" t="s">
        <v>129</v>
      </c>
      <c r="G379" s="121"/>
      <c r="H379" s="121"/>
      <c r="I379" s="8"/>
      <c r="J379" s="167">
        <f t="shared" ref="J379:J387" si="190">J380</f>
        <v>879.6</v>
      </c>
      <c r="K379" s="167">
        <f t="shared" ref="K379:K382" si="191">K380</f>
        <v>888.9</v>
      </c>
      <c r="L379" s="167">
        <f t="shared" ref="L379:L382" si="192">L380</f>
        <v>24.2</v>
      </c>
      <c r="M379" s="184"/>
    </row>
    <row r="380" spans="1:13" ht="38.25" x14ac:dyDescent="0.2">
      <c r="A380" s="105" t="s">
        <v>132</v>
      </c>
      <c r="B380" s="120" t="s">
        <v>161</v>
      </c>
      <c r="C380" s="120" t="s">
        <v>8</v>
      </c>
      <c r="D380" s="120" t="s">
        <v>163</v>
      </c>
      <c r="E380" s="103" t="s">
        <v>182</v>
      </c>
      <c r="F380" s="120" t="s">
        <v>131</v>
      </c>
      <c r="G380" s="121"/>
      <c r="H380" s="121"/>
      <c r="I380" s="8"/>
      <c r="J380" s="167">
        <f t="shared" si="190"/>
        <v>879.6</v>
      </c>
      <c r="K380" s="167">
        <f t="shared" si="191"/>
        <v>888.9</v>
      </c>
      <c r="L380" s="167">
        <f t="shared" si="192"/>
        <v>24.2</v>
      </c>
      <c r="M380" s="184"/>
    </row>
    <row r="381" spans="1:13" ht="25.5" x14ac:dyDescent="0.2">
      <c r="A381" s="105" t="s">
        <v>180</v>
      </c>
      <c r="B381" s="120" t="s">
        <v>161</v>
      </c>
      <c r="C381" s="120" t="s">
        <v>8</v>
      </c>
      <c r="D381" s="120" t="s">
        <v>163</v>
      </c>
      <c r="E381" s="103" t="s">
        <v>182</v>
      </c>
      <c r="F381" s="120" t="s">
        <v>131</v>
      </c>
      <c r="G381" s="120" t="s">
        <v>179</v>
      </c>
      <c r="H381" s="121"/>
      <c r="I381" s="8"/>
      <c r="J381" s="167">
        <f t="shared" si="190"/>
        <v>879.6</v>
      </c>
      <c r="K381" s="167">
        <f t="shared" si="191"/>
        <v>888.9</v>
      </c>
      <c r="L381" s="167">
        <f t="shared" si="192"/>
        <v>24.2</v>
      </c>
      <c r="M381" s="184"/>
    </row>
    <row r="382" spans="1:13" x14ac:dyDescent="0.2">
      <c r="A382" s="105" t="s">
        <v>181</v>
      </c>
      <c r="B382" s="120" t="s">
        <v>161</v>
      </c>
      <c r="C382" s="120" t="s">
        <v>8</v>
      </c>
      <c r="D382" s="120" t="s">
        <v>163</v>
      </c>
      <c r="E382" s="103" t="s">
        <v>182</v>
      </c>
      <c r="F382" s="120" t="s">
        <v>131</v>
      </c>
      <c r="G382" s="120" t="s">
        <v>179</v>
      </c>
      <c r="H382" s="120" t="s">
        <v>133</v>
      </c>
      <c r="I382" s="8"/>
      <c r="J382" s="167">
        <f t="shared" si="190"/>
        <v>879.6</v>
      </c>
      <c r="K382" s="167">
        <f t="shared" si="191"/>
        <v>888.9</v>
      </c>
      <c r="L382" s="167">
        <f t="shared" si="192"/>
        <v>24.2</v>
      </c>
      <c r="M382" s="184"/>
    </row>
    <row r="383" spans="1:13" ht="51" x14ac:dyDescent="0.2">
      <c r="A383" s="105" t="s">
        <v>120</v>
      </c>
      <c r="B383" s="120" t="s">
        <v>161</v>
      </c>
      <c r="C383" s="120" t="s">
        <v>8</v>
      </c>
      <c r="D383" s="120" t="s">
        <v>163</v>
      </c>
      <c r="E383" s="103" t="s">
        <v>182</v>
      </c>
      <c r="F383" s="120" t="s">
        <v>131</v>
      </c>
      <c r="G383" s="120" t="s">
        <v>179</v>
      </c>
      <c r="H383" s="120" t="s">
        <v>133</v>
      </c>
      <c r="I383" s="6">
        <v>900</v>
      </c>
      <c r="J383" s="167">
        <f>'Приложение 3'!J85</f>
        <v>879.6</v>
      </c>
      <c r="K383" s="167">
        <f>'Приложение 3'!K85</f>
        <v>888.9</v>
      </c>
      <c r="L383" s="167">
        <f>'Приложение 3'!L85</f>
        <v>24.2</v>
      </c>
      <c r="M383" s="184"/>
    </row>
    <row r="384" spans="1:13" ht="38.25" x14ac:dyDescent="0.2">
      <c r="A384" s="102" t="s">
        <v>141</v>
      </c>
      <c r="B384" s="120" t="s">
        <v>161</v>
      </c>
      <c r="C384" s="120" t="s">
        <v>8</v>
      </c>
      <c r="D384" s="120" t="s">
        <v>163</v>
      </c>
      <c r="E384" s="103" t="s">
        <v>182</v>
      </c>
      <c r="F384" s="120" t="s">
        <v>139</v>
      </c>
      <c r="G384" s="121"/>
      <c r="H384" s="121"/>
      <c r="I384" s="8"/>
      <c r="J384" s="167">
        <f t="shared" si="190"/>
        <v>15.1</v>
      </c>
      <c r="K384" s="167">
        <f t="shared" ref="K384:K387" si="193">K385</f>
        <v>15.7</v>
      </c>
      <c r="L384" s="167">
        <f t="shared" ref="L384:L387" si="194">L385</f>
        <v>16.399999999999999</v>
      </c>
      <c r="M384" s="184"/>
    </row>
    <row r="385" spans="1:13" ht="38.25" x14ac:dyDescent="0.2">
      <c r="A385" s="102" t="s">
        <v>142</v>
      </c>
      <c r="B385" s="120" t="s">
        <v>161</v>
      </c>
      <c r="C385" s="120" t="s">
        <v>8</v>
      </c>
      <c r="D385" s="120" t="s">
        <v>163</v>
      </c>
      <c r="E385" s="103" t="s">
        <v>182</v>
      </c>
      <c r="F385" s="120" t="s">
        <v>140</v>
      </c>
      <c r="G385" s="121"/>
      <c r="H385" s="121"/>
      <c r="I385" s="8"/>
      <c r="J385" s="167">
        <f t="shared" si="190"/>
        <v>15.1</v>
      </c>
      <c r="K385" s="167">
        <f t="shared" si="193"/>
        <v>15.7</v>
      </c>
      <c r="L385" s="167">
        <f t="shared" si="194"/>
        <v>16.399999999999999</v>
      </c>
      <c r="M385" s="184"/>
    </row>
    <row r="386" spans="1:13" ht="25.5" x14ac:dyDescent="0.2">
      <c r="A386" s="105" t="s">
        <v>180</v>
      </c>
      <c r="B386" s="120" t="s">
        <v>161</v>
      </c>
      <c r="C386" s="120" t="s">
        <v>8</v>
      </c>
      <c r="D386" s="120" t="s">
        <v>163</v>
      </c>
      <c r="E386" s="103" t="s">
        <v>182</v>
      </c>
      <c r="F386" s="120" t="s">
        <v>140</v>
      </c>
      <c r="G386" s="120" t="s">
        <v>179</v>
      </c>
      <c r="H386" s="121"/>
      <c r="I386" s="8"/>
      <c r="J386" s="167">
        <f t="shared" si="190"/>
        <v>15.1</v>
      </c>
      <c r="K386" s="167">
        <f t="shared" si="193"/>
        <v>15.7</v>
      </c>
      <c r="L386" s="167">
        <f t="shared" si="194"/>
        <v>16.399999999999999</v>
      </c>
      <c r="M386" s="184"/>
    </row>
    <row r="387" spans="1:13" x14ac:dyDescent="0.2">
      <c r="A387" s="105" t="s">
        <v>181</v>
      </c>
      <c r="B387" s="120" t="s">
        <v>161</v>
      </c>
      <c r="C387" s="120" t="s">
        <v>8</v>
      </c>
      <c r="D387" s="120" t="s">
        <v>163</v>
      </c>
      <c r="E387" s="103" t="s">
        <v>182</v>
      </c>
      <c r="F387" s="120" t="s">
        <v>140</v>
      </c>
      <c r="G387" s="120" t="s">
        <v>179</v>
      </c>
      <c r="H387" s="120" t="s">
        <v>133</v>
      </c>
      <c r="I387" s="8"/>
      <c r="J387" s="167">
        <f t="shared" si="190"/>
        <v>15.1</v>
      </c>
      <c r="K387" s="167">
        <f t="shared" si="193"/>
        <v>15.7</v>
      </c>
      <c r="L387" s="167">
        <f t="shared" si="194"/>
        <v>16.399999999999999</v>
      </c>
      <c r="M387" s="184"/>
    </row>
    <row r="388" spans="1:13" ht="51" x14ac:dyDescent="0.2">
      <c r="A388" s="105" t="s">
        <v>120</v>
      </c>
      <c r="B388" s="120" t="s">
        <v>161</v>
      </c>
      <c r="C388" s="120" t="s">
        <v>8</v>
      </c>
      <c r="D388" s="120" t="s">
        <v>163</v>
      </c>
      <c r="E388" s="103" t="s">
        <v>182</v>
      </c>
      <c r="F388" s="120" t="s">
        <v>140</v>
      </c>
      <c r="G388" s="120" t="s">
        <v>179</v>
      </c>
      <c r="H388" s="120" t="s">
        <v>133</v>
      </c>
      <c r="I388" s="6">
        <v>900</v>
      </c>
      <c r="J388" s="167">
        <f>'Приложение 3'!J87</f>
        <v>15.1</v>
      </c>
      <c r="K388" s="167">
        <f>'Приложение 3'!K87</f>
        <v>15.7</v>
      </c>
      <c r="L388" s="167">
        <f>'Приложение 3'!L87</f>
        <v>16.399999999999999</v>
      </c>
      <c r="M388" s="184"/>
    </row>
    <row r="389" spans="1:13" x14ac:dyDescent="0.2">
      <c r="A389" s="105" t="s">
        <v>176</v>
      </c>
      <c r="B389" s="126" t="s">
        <v>161</v>
      </c>
      <c r="C389" s="126" t="s">
        <v>8</v>
      </c>
      <c r="D389" s="126" t="s">
        <v>163</v>
      </c>
      <c r="E389" s="127" t="s">
        <v>174</v>
      </c>
      <c r="F389" s="126"/>
      <c r="G389" s="126"/>
      <c r="H389" s="126"/>
      <c r="I389" s="128"/>
      <c r="J389" s="169">
        <f>J390+J395</f>
        <v>418.20000000000005</v>
      </c>
      <c r="K389" s="169">
        <f t="shared" ref="K389:L389" si="195">K390+K395</f>
        <v>418.6</v>
      </c>
      <c r="L389" s="169">
        <f t="shared" si="195"/>
        <v>419.20000000000005</v>
      </c>
      <c r="M389" s="184"/>
    </row>
    <row r="390" spans="1:13" ht="89.25" x14ac:dyDescent="0.2">
      <c r="A390" s="105" t="s">
        <v>130</v>
      </c>
      <c r="B390" s="120" t="s">
        <v>161</v>
      </c>
      <c r="C390" s="120" t="s">
        <v>8</v>
      </c>
      <c r="D390" s="120" t="s">
        <v>163</v>
      </c>
      <c r="E390" s="103" t="s">
        <v>174</v>
      </c>
      <c r="F390" s="120" t="s">
        <v>129</v>
      </c>
      <c r="G390" s="121"/>
      <c r="H390" s="121"/>
      <c r="I390" s="8"/>
      <c r="J390" s="167">
        <f t="shared" ref="J390:J398" si="196">J391</f>
        <v>406.6</v>
      </c>
      <c r="K390" s="167">
        <f t="shared" ref="K390:K393" si="197">K391</f>
        <v>406.6</v>
      </c>
      <c r="L390" s="167">
        <f t="shared" ref="L390:L393" si="198">L391</f>
        <v>406.6</v>
      </c>
      <c r="M390" s="184"/>
    </row>
    <row r="391" spans="1:13" ht="25.5" x14ac:dyDescent="0.2">
      <c r="A391" s="102" t="s">
        <v>178</v>
      </c>
      <c r="B391" s="120" t="s">
        <v>161</v>
      </c>
      <c r="C391" s="120" t="s">
        <v>8</v>
      </c>
      <c r="D391" s="120" t="s">
        <v>163</v>
      </c>
      <c r="E391" s="127" t="s">
        <v>174</v>
      </c>
      <c r="F391" s="120" t="s">
        <v>175</v>
      </c>
      <c r="G391" s="121"/>
      <c r="H391" s="121"/>
      <c r="I391" s="8"/>
      <c r="J391" s="167">
        <f t="shared" si="196"/>
        <v>406.6</v>
      </c>
      <c r="K391" s="167">
        <f t="shared" si="197"/>
        <v>406.6</v>
      </c>
      <c r="L391" s="167">
        <f t="shared" si="198"/>
        <v>406.6</v>
      </c>
      <c r="M391" s="184"/>
    </row>
    <row r="392" spans="1:13" x14ac:dyDescent="0.2">
      <c r="A392" s="119" t="s">
        <v>121</v>
      </c>
      <c r="B392" s="120" t="s">
        <v>161</v>
      </c>
      <c r="C392" s="120" t="s">
        <v>8</v>
      </c>
      <c r="D392" s="120" t="s">
        <v>163</v>
      </c>
      <c r="E392" s="103" t="s">
        <v>174</v>
      </c>
      <c r="F392" s="120" t="s">
        <v>175</v>
      </c>
      <c r="G392" s="120" t="s">
        <v>122</v>
      </c>
      <c r="H392" s="121"/>
      <c r="I392" s="8"/>
      <c r="J392" s="167">
        <f t="shared" si="196"/>
        <v>406.6</v>
      </c>
      <c r="K392" s="167">
        <f t="shared" si="197"/>
        <v>406.6</v>
      </c>
      <c r="L392" s="167">
        <f t="shared" si="198"/>
        <v>406.6</v>
      </c>
      <c r="M392" s="184"/>
    </row>
    <row r="393" spans="1:13" ht="25.5" x14ac:dyDescent="0.2">
      <c r="A393" s="105" t="s">
        <v>177</v>
      </c>
      <c r="B393" s="120" t="s">
        <v>161</v>
      </c>
      <c r="C393" s="120" t="s">
        <v>8</v>
      </c>
      <c r="D393" s="120" t="s">
        <v>163</v>
      </c>
      <c r="E393" s="127" t="s">
        <v>174</v>
      </c>
      <c r="F393" s="120" t="s">
        <v>175</v>
      </c>
      <c r="G393" s="120" t="s">
        <v>122</v>
      </c>
      <c r="H393" s="120" t="s">
        <v>173</v>
      </c>
      <c r="I393" s="8"/>
      <c r="J393" s="167">
        <f t="shared" si="196"/>
        <v>406.6</v>
      </c>
      <c r="K393" s="167">
        <f t="shared" si="197"/>
        <v>406.6</v>
      </c>
      <c r="L393" s="167">
        <f t="shared" si="198"/>
        <v>406.6</v>
      </c>
      <c r="M393" s="184"/>
    </row>
    <row r="394" spans="1:13" ht="51" x14ac:dyDescent="0.2">
      <c r="A394" s="105" t="s">
        <v>120</v>
      </c>
      <c r="B394" s="120" t="s">
        <v>161</v>
      </c>
      <c r="C394" s="120" t="s">
        <v>8</v>
      </c>
      <c r="D394" s="120" t="s">
        <v>163</v>
      </c>
      <c r="E394" s="103" t="s">
        <v>174</v>
      </c>
      <c r="F394" s="120" t="s">
        <v>175</v>
      </c>
      <c r="G394" s="120" t="s">
        <v>122</v>
      </c>
      <c r="H394" s="120" t="s">
        <v>173</v>
      </c>
      <c r="I394" s="6">
        <v>900</v>
      </c>
      <c r="J394" s="167">
        <f>'Приложение 3'!J76</f>
        <v>406.6</v>
      </c>
      <c r="K394" s="167">
        <f>'Приложение 3'!K76</f>
        <v>406.6</v>
      </c>
      <c r="L394" s="167">
        <f>'Приложение 3'!L76</f>
        <v>406.6</v>
      </c>
      <c r="M394" s="184"/>
    </row>
    <row r="395" spans="1:13" ht="38.25" x14ac:dyDescent="0.2">
      <c r="A395" s="102" t="s">
        <v>141</v>
      </c>
      <c r="B395" s="120" t="s">
        <v>161</v>
      </c>
      <c r="C395" s="120" t="s">
        <v>8</v>
      </c>
      <c r="D395" s="120" t="s">
        <v>163</v>
      </c>
      <c r="E395" s="127" t="s">
        <v>174</v>
      </c>
      <c r="F395" s="120" t="s">
        <v>139</v>
      </c>
      <c r="G395" s="121"/>
      <c r="H395" s="121"/>
      <c r="I395" s="8"/>
      <c r="J395" s="167">
        <f t="shared" si="196"/>
        <v>11.6</v>
      </c>
      <c r="K395" s="167">
        <f t="shared" ref="K395:K398" si="199">K396</f>
        <v>12</v>
      </c>
      <c r="L395" s="167">
        <f t="shared" ref="L395:L398" si="200">L396</f>
        <v>12.6</v>
      </c>
      <c r="M395" s="184"/>
    </row>
    <row r="396" spans="1:13" ht="38.25" x14ac:dyDescent="0.2">
      <c r="A396" s="102" t="s">
        <v>142</v>
      </c>
      <c r="B396" s="120" t="s">
        <v>161</v>
      </c>
      <c r="C396" s="120" t="s">
        <v>8</v>
      </c>
      <c r="D396" s="120" t="s">
        <v>163</v>
      </c>
      <c r="E396" s="103" t="s">
        <v>174</v>
      </c>
      <c r="F396" s="120" t="s">
        <v>140</v>
      </c>
      <c r="G396" s="121"/>
      <c r="H396" s="121"/>
      <c r="I396" s="8"/>
      <c r="J396" s="167">
        <f t="shared" si="196"/>
        <v>11.6</v>
      </c>
      <c r="K396" s="167">
        <f t="shared" si="199"/>
        <v>12</v>
      </c>
      <c r="L396" s="167">
        <f t="shared" si="200"/>
        <v>12.6</v>
      </c>
      <c r="M396" s="184"/>
    </row>
    <row r="397" spans="1:13" x14ac:dyDescent="0.2">
      <c r="A397" s="119" t="s">
        <v>121</v>
      </c>
      <c r="B397" s="120" t="s">
        <v>161</v>
      </c>
      <c r="C397" s="120" t="s">
        <v>8</v>
      </c>
      <c r="D397" s="120" t="s">
        <v>163</v>
      </c>
      <c r="E397" s="127" t="s">
        <v>174</v>
      </c>
      <c r="F397" s="120" t="s">
        <v>140</v>
      </c>
      <c r="G397" s="120" t="s">
        <v>122</v>
      </c>
      <c r="H397" s="121"/>
      <c r="I397" s="8"/>
      <c r="J397" s="167">
        <f t="shared" si="196"/>
        <v>11.6</v>
      </c>
      <c r="K397" s="167">
        <f t="shared" si="199"/>
        <v>12</v>
      </c>
      <c r="L397" s="167">
        <f t="shared" si="200"/>
        <v>12.6</v>
      </c>
      <c r="M397" s="184"/>
    </row>
    <row r="398" spans="1:13" ht="25.5" x14ac:dyDescent="0.2">
      <c r="A398" s="105" t="s">
        <v>177</v>
      </c>
      <c r="B398" s="120" t="s">
        <v>161</v>
      </c>
      <c r="C398" s="120" t="s">
        <v>8</v>
      </c>
      <c r="D398" s="120" t="s">
        <v>163</v>
      </c>
      <c r="E398" s="127" t="s">
        <v>174</v>
      </c>
      <c r="F398" s="120" t="s">
        <v>140</v>
      </c>
      <c r="G398" s="120" t="s">
        <v>122</v>
      </c>
      <c r="H398" s="120" t="s">
        <v>173</v>
      </c>
      <c r="I398" s="8"/>
      <c r="J398" s="167">
        <f t="shared" si="196"/>
        <v>11.6</v>
      </c>
      <c r="K398" s="167">
        <f t="shared" si="199"/>
        <v>12</v>
      </c>
      <c r="L398" s="167">
        <f t="shared" si="200"/>
        <v>12.6</v>
      </c>
      <c r="M398" s="184"/>
    </row>
    <row r="399" spans="1:13" ht="51" x14ac:dyDescent="0.2">
      <c r="A399" s="105" t="s">
        <v>120</v>
      </c>
      <c r="B399" s="120" t="s">
        <v>161</v>
      </c>
      <c r="C399" s="120" t="s">
        <v>8</v>
      </c>
      <c r="D399" s="120" t="s">
        <v>163</v>
      </c>
      <c r="E399" s="103" t="s">
        <v>174</v>
      </c>
      <c r="F399" s="120" t="s">
        <v>140</v>
      </c>
      <c r="G399" s="120" t="s">
        <v>122</v>
      </c>
      <c r="H399" s="120" t="s">
        <v>173</v>
      </c>
      <c r="I399" s="6">
        <v>900</v>
      </c>
      <c r="J399" s="167">
        <f>'Приложение 3'!J78</f>
        <v>11.6</v>
      </c>
      <c r="K399" s="167">
        <f>'Приложение 3'!K78</f>
        <v>12</v>
      </c>
      <c r="L399" s="167">
        <f>'Приложение 3'!L78</f>
        <v>12.6</v>
      </c>
      <c r="M399" s="184"/>
    </row>
    <row r="400" spans="1:13" ht="51" x14ac:dyDescent="0.2">
      <c r="A400" s="105" t="s">
        <v>255</v>
      </c>
      <c r="B400" s="120" t="s">
        <v>161</v>
      </c>
      <c r="C400" s="120" t="s">
        <v>8</v>
      </c>
      <c r="D400" s="194" t="s">
        <v>163</v>
      </c>
      <c r="E400" s="194" t="s">
        <v>254</v>
      </c>
      <c r="F400" s="194"/>
      <c r="G400" s="194"/>
      <c r="H400" s="194"/>
      <c r="I400" s="195"/>
      <c r="J400" s="196">
        <f>J401+J406</f>
        <v>1868.6</v>
      </c>
      <c r="K400" s="196">
        <f t="shared" ref="K400:L400" si="201">K401+K406</f>
        <v>1868.6</v>
      </c>
      <c r="L400" s="196">
        <f t="shared" si="201"/>
        <v>1868.6</v>
      </c>
      <c r="M400" s="184"/>
    </row>
    <row r="401" spans="1:13" ht="89.25" x14ac:dyDescent="0.2">
      <c r="A401" s="105" t="s">
        <v>130</v>
      </c>
      <c r="B401" s="120" t="s">
        <v>161</v>
      </c>
      <c r="C401" s="120" t="s">
        <v>8</v>
      </c>
      <c r="D401" s="194" t="s">
        <v>163</v>
      </c>
      <c r="E401" s="194" t="s">
        <v>254</v>
      </c>
      <c r="F401" s="194" t="s">
        <v>129</v>
      </c>
      <c r="G401" s="197"/>
      <c r="H401" s="197"/>
      <c r="I401" s="198"/>
      <c r="J401" s="196">
        <f t="shared" ref="J401:L404" si="202">J402</f>
        <v>1784.8</v>
      </c>
      <c r="K401" s="196">
        <f t="shared" si="202"/>
        <v>1784.8</v>
      </c>
      <c r="L401" s="196">
        <f t="shared" si="202"/>
        <v>1784.8</v>
      </c>
      <c r="M401" s="184"/>
    </row>
    <row r="402" spans="1:13" ht="25.5" x14ac:dyDescent="0.2">
      <c r="A402" s="102" t="s">
        <v>178</v>
      </c>
      <c r="B402" s="120" t="s">
        <v>161</v>
      </c>
      <c r="C402" s="120" t="s">
        <v>8</v>
      </c>
      <c r="D402" s="194" t="s">
        <v>163</v>
      </c>
      <c r="E402" s="194" t="s">
        <v>254</v>
      </c>
      <c r="F402" s="194" t="s">
        <v>175</v>
      </c>
      <c r="G402" s="197"/>
      <c r="H402" s="197"/>
      <c r="I402" s="198"/>
      <c r="J402" s="196">
        <f t="shared" si="202"/>
        <v>1784.8</v>
      </c>
      <c r="K402" s="196">
        <f t="shared" si="202"/>
        <v>1784.8</v>
      </c>
      <c r="L402" s="196">
        <f t="shared" si="202"/>
        <v>1784.8</v>
      </c>
      <c r="M402" s="184"/>
    </row>
    <row r="403" spans="1:13" ht="25.5" x14ac:dyDescent="0.2">
      <c r="A403" s="111" t="s">
        <v>180</v>
      </c>
      <c r="B403" s="120" t="s">
        <v>161</v>
      </c>
      <c r="C403" s="120" t="s">
        <v>8</v>
      </c>
      <c r="D403" s="194" t="s">
        <v>163</v>
      </c>
      <c r="E403" s="194" t="s">
        <v>254</v>
      </c>
      <c r="F403" s="194" t="s">
        <v>175</v>
      </c>
      <c r="G403" s="194" t="s">
        <v>179</v>
      </c>
      <c r="H403" s="197"/>
      <c r="I403" s="198"/>
      <c r="J403" s="196">
        <f t="shared" si="202"/>
        <v>1784.8</v>
      </c>
      <c r="K403" s="196">
        <f t="shared" si="202"/>
        <v>1784.8</v>
      </c>
      <c r="L403" s="196">
        <f t="shared" si="202"/>
        <v>1784.8</v>
      </c>
      <c r="M403" s="184"/>
    </row>
    <row r="404" spans="1:13" ht="51" x14ac:dyDescent="0.2">
      <c r="A404" s="105" t="s">
        <v>253</v>
      </c>
      <c r="B404" s="120" t="s">
        <v>161</v>
      </c>
      <c r="C404" s="120" t="s">
        <v>8</v>
      </c>
      <c r="D404" s="194" t="s">
        <v>163</v>
      </c>
      <c r="E404" s="194" t="s">
        <v>254</v>
      </c>
      <c r="F404" s="194" t="s">
        <v>175</v>
      </c>
      <c r="G404" s="194" t="s">
        <v>179</v>
      </c>
      <c r="H404" s="194" t="s">
        <v>17</v>
      </c>
      <c r="I404" s="198"/>
      <c r="J404" s="196">
        <f t="shared" si="202"/>
        <v>1784.8</v>
      </c>
      <c r="K404" s="196">
        <f t="shared" si="202"/>
        <v>1784.8</v>
      </c>
      <c r="L404" s="196">
        <f t="shared" si="202"/>
        <v>1784.8</v>
      </c>
      <c r="M404" s="184"/>
    </row>
    <row r="405" spans="1:13" ht="50.25" customHeight="1" x14ac:dyDescent="0.2">
      <c r="A405" s="105" t="s">
        <v>336</v>
      </c>
      <c r="B405" s="120" t="s">
        <v>161</v>
      </c>
      <c r="C405" s="120" t="s">
        <v>8</v>
      </c>
      <c r="D405" s="194" t="s">
        <v>163</v>
      </c>
      <c r="E405" s="194" t="s">
        <v>254</v>
      </c>
      <c r="F405" s="194" t="s">
        <v>175</v>
      </c>
      <c r="G405" s="194" t="s">
        <v>179</v>
      </c>
      <c r="H405" s="194" t="s">
        <v>17</v>
      </c>
      <c r="I405" s="195">
        <v>901</v>
      </c>
      <c r="J405" s="196">
        <f>'Приложение 3'!J196</f>
        <v>1784.8</v>
      </c>
      <c r="K405" s="196">
        <f>'Приложение 3'!K196</f>
        <v>1784.8</v>
      </c>
      <c r="L405" s="196">
        <f>'Приложение 3'!L196</f>
        <v>1784.8</v>
      </c>
      <c r="M405" s="184"/>
    </row>
    <row r="406" spans="1:13" ht="38.25" x14ac:dyDescent="0.2">
      <c r="A406" s="102" t="s">
        <v>141</v>
      </c>
      <c r="B406" s="120" t="s">
        <v>161</v>
      </c>
      <c r="C406" s="120" t="s">
        <v>8</v>
      </c>
      <c r="D406" s="194" t="s">
        <v>163</v>
      </c>
      <c r="E406" s="194" t="s">
        <v>254</v>
      </c>
      <c r="F406" s="194" t="s">
        <v>139</v>
      </c>
      <c r="G406" s="197"/>
      <c r="H406" s="197"/>
      <c r="I406" s="198"/>
      <c r="J406" s="196">
        <f t="shared" ref="J406:L409" si="203">J407</f>
        <v>83.8</v>
      </c>
      <c r="K406" s="196">
        <f t="shared" si="203"/>
        <v>83.8</v>
      </c>
      <c r="L406" s="196">
        <f t="shared" si="203"/>
        <v>83.8</v>
      </c>
      <c r="M406" s="184"/>
    </row>
    <row r="407" spans="1:13" ht="38.25" x14ac:dyDescent="0.2">
      <c r="A407" s="102" t="s">
        <v>142</v>
      </c>
      <c r="B407" s="120" t="s">
        <v>161</v>
      </c>
      <c r="C407" s="120" t="s">
        <v>8</v>
      </c>
      <c r="D407" s="194" t="s">
        <v>163</v>
      </c>
      <c r="E407" s="194" t="s">
        <v>254</v>
      </c>
      <c r="F407" s="194" t="s">
        <v>140</v>
      </c>
      <c r="G407" s="197"/>
      <c r="H407" s="197"/>
      <c r="I407" s="198"/>
      <c r="J407" s="196">
        <f t="shared" si="203"/>
        <v>83.8</v>
      </c>
      <c r="K407" s="196">
        <f t="shared" si="203"/>
        <v>83.8</v>
      </c>
      <c r="L407" s="196">
        <f t="shared" si="203"/>
        <v>83.8</v>
      </c>
      <c r="M407" s="184"/>
    </row>
    <row r="408" spans="1:13" ht="25.5" x14ac:dyDescent="0.2">
      <c r="A408" s="111" t="s">
        <v>180</v>
      </c>
      <c r="B408" s="120" t="s">
        <v>161</v>
      </c>
      <c r="C408" s="120" t="s">
        <v>8</v>
      </c>
      <c r="D408" s="194" t="s">
        <v>163</v>
      </c>
      <c r="E408" s="194" t="s">
        <v>254</v>
      </c>
      <c r="F408" s="194" t="s">
        <v>140</v>
      </c>
      <c r="G408" s="194" t="s">
        <v>179</v>
      </c>
      <c r="H408" s="197"/>
      <c r="I408" s="198"/>
      <c r="J408" s="196">
        <f t="shared" si="203"/>
        <v>83.8</v>
      </c>
      <c r="K408" s="196">
        <f t="shared" si="203"/>
        <v>83.8</v>
      </c>
      <c r="L408" s="196">
        <f t="shared" si="203"/>
        <v>83.8</v>
      </c>
      <c r="M408" s="184"/>
    </row>
    <row r="409" spans="1:13" ht="51" x14ac:dyDescent="0.2">
      <c r="A409" s="105" t="s">
        <v>253</v>
      </c>
      <c r="B409" s="120" t="s">
        <v>161</v>
      </c>
      <c r="C409" s="120" t="s">
        <v>8</v>
      </c>
      <c r="D409" s="194" t="s">
        <v>163</v>
      </c>
      <c r="E409" s="194" t="s">
        <v>254</v>
      </c>
      <c r="F409" s="194" t="s">
        <v>140</v>
      </c>
      <c r="G409" s="194" t="s">
        <v>179</v>
      </c>
      <c r="H409" s="194" t="s">
        <v>17</v>
      </c>
      <c r="I409" s="198"/>
      <c r="J409" s="196">
        <f t="shared" si="203"/>
        <v>83.8</v>
      </c>
      <c r="K409" s="196">
        <f t="shared" si="203"/>
        <v>83.8</v>
      </c>
      <c r="L409" s="196">
        <f t="shared" si="203"/>
        <v>83.8</v>
      </c>
      <c r="M409" s="184"/>
    </row>
    <row r="410" spans="1:13" ht="51.75" customHeight="1" x14ac:dyDescent="0.2">
      <c r="A410" s="105" t="s">
        <v>336</v>
      </c>
      <c r="B410" s="120" t="s">
        <v>161</v>
      </c>
      <c r="C410" s="120" t="s">
        <v>8</v>
      </c>
      <c r="D410" s="194" t="s">
        <v>163</v>
      </c>
      <c r="E410" s="194" t="s">
        <v>254</v>
      </c>
      <c r="F410" s="194" t="s">
        <v>140</v>
      </c>
      <c r="G410" s="194" t="s">
        <v>179</v>
      </c>
      <c r="H410" s="194" t="s">
        <v>17</v>
      </c>
      <c r="I410" s="195">
        <v>901</v>
      </c>
      <c r="J410" s="196">
        <f>'Приложение 3'!J198</f>
        <v>83.8</v>
      </c>
      <c r="K410" s="196">
        <f>'Приложение 3'!K198</f>
        <v>83.8</v>
      </c>
      <c r="L410" s="196">
        <f>'Приложение 3'!L198</f>
        <v>83.8</v>
      </c>
      <c r="M410" s="184"/>
    </row>
    <row r="411" spans="1:13" ht="63.75" customHeight="1" x14ac:dyDescent="0.2">
      <c r="A411" s="105" t="s">
        <v>271</v>
      </c>
      <c r="B411" s="126" t="s">
        <v>161</v>
      </c>
      <c r="C411" s="126" t="s">
        <v>8</v>
      </c>
      <c r="D411" s="126" t="s">
        <v>163</v>
      </c>
      <c r="E411" s="127" t="s">
        <v>270</v>
      </c>
      <c r="F411" s="126"/>
      <c r="G411" s="126"/>
      <c r="H411" s="126"/>
      <c r="I411" s="128"/>
      <c r="J411" s="169">
        <f>J412+J417</f>
        <v>1063.3</v>
      </c>
      <c r="K411" s="169">
        <f t="shared" ref="K411:L411" si="204">K412+K417</f>
        <v>1073.9000000000001</v>
      </c>
      <c r="L411" s="169">
        <f t="shared" si="204"/>
        <v>1073.9000000000001</v>
      </c>
      <c r="M411" s="184"/>
    </row>
    <row r="412" spans="1:13" ht="89.25" x14ac:dyDescent="0.2">
      <c r="A412" s="105" t="s">
        <v>130</v>
      </c>
      <c r="B412" s="120" t="s">
        <v>161</v>
      </c>
      <c r="C412" s="120" t="s">
        <v>8</v>
      </c>
      <c r="D412" s="120" t="s">
        <v>163</v>
      </c>
      <c r="E412" s="103" t="s">
        <v>270</v>
      </c>
      <c r="F412" s="120" t="s">
        <v>129</v>
      </c>
      <c r="G412" s="121"/>
      <c r="H412" s="121"/>
      <c r="I412" s="8"/>
      <c r="J412" s="167">
        <f t="shared" ref="J412:J420" si="205">J413</f>
        <v>1046.2</v>
      </c>
      <c r="K412" s="167">
        <f t="shared" ref="K412:K415" si="206">K413</f>
        <v>1056.7</v>
      </c>
      <c r="L412" s="167">
        <f t="shared" ref="L412:L415" si="207">L413</f>
        <v>1056.7</v>
      </c>
      <c r="M412" s="184"/>
    </row>
    <row r="413" spans="1:13" ht="25.5" x14ac:dyDescent="0.2">
      <c r="A413" s="102" t="s">
        <v>178</v>
      </c>
      <c r="B413" s="120" t="s">
        <v>161</v>
      </c>
      <c r="C413" s="120" t="s">
        <v>8</v>
      </c>
      <c r="D413" s="120" t="s">
        <v>163</v>
      </c>
      <c r="E413" s="127" t="s">
        <v>270</v>
      </c>
      <c r="F413" s="120" t="s">
        <v>175</v>
      </c>
      <c r="G413" s="121"/>
      <c r="H413" s="121"/>
      <c r="I413" s="8"/>
      <c r="J413" s="167">
        <f t="shared" si="205"/>
        <v>1046.2</v>
      </c>
      <c r="K413" s="167">
        <f t="shared" si="206"/>
        <v>1056.7</v>
      </c>
      <c r="L413" s="167">
        <f t="shared" si="207"/>
        <v>1056.7</v>
      </c>
      <c r="M413" s="184"/>
    </row>
    <row r="414" spans="1:13" x14ac:dyDescent="0.2">
      <c r="A414" s="105" t="s">
        <v>213</v>
      </c>
      <c r="B414" s="120" t="s">
        <v>161</v>
      </c>
      <c r="C414" s="120" t="s">
        <v>8</v>
      </c>
      <c r="D414" s="120" t="s">
        <v>163</v>
      </c>
      <c r="E414" s="103" t="s">
        <v>270</v>
      </c>
      <c r="F414" s="120" t="s">
        <v>175</v>
      </c>
      <c r="G414" s="120" t="s">
        <v>210</v>
      </c>
      <c r="H414" s="121"/>
      <c r="I414" s="8"/>
      <c r="J414" s="167">
        <f t="shared" si="205"/>
        <v>1046.2</v>
      </c>
      <c r="K414" s="167">
        <f t="shared" si="206"/>
        <v>1056.7</v>
      </c>
      <c r="L414" s="167">
        <f t="shared" si="207"/>
        <v>1056.7</v>
      </c>
      <c r="M414" s="184"/>
    </row>
    <row r="415" spans="1:13" ht="25.5" x14ac:dyDescent="0.2">
      <c r="A415" s="105" t="s">
        <v>269</v>
      </c>
      <c r="B415" s="120" t="s">
        <v>161</v>
      </c>
      <c r="C415" s="120" t="s">
        <v>8</v>
      </c>
      <c r="D415" s="120" t="s">
        <v>163</v>
      </c>
      <c r="E415" s="127" t="s">
        <v>270</v>
      </c>
      <c r="F415" s="120" t="s">
        <v>175</v>
      </c>
      <c r="G415" s="120" t="s">
        <v>210</v>
      </c>
      <c r="H415" s="120" t="s">
        <v>200</v>
      </c>
      <c r="I415" s="8"/>
      <c r="J415" s="167">
        <f t="shared" si="205"/>
        <v>1046.2</v>
      </c>
      <c r="K415" s="167">
        <f t="shared" si="206"/>
        <v>1056.7</v>
      </c>
      <c r="L415" s="167">
        <f t="shared" si="207"/>
        <v>1056.7</v>
      </c>
      <c r="M415" s="184"/>
    </row>
    <row r="416" spans="1:13" ht="51" customHeight="1" x14ac:dyDescent="0.2">
      <c r="A416" s="105" t="s">
        <v>238</v>
      </c>
      <c r="B416" s="120" t="s">
        <v>161</v>
      </c>
      <c r="C416" s="120" t="s">
        <v>8</v>
      </c>
      <c r="D416" s="120" t="s">
        <v>163</v>
      </c>
      <c r="E416" s="127" t="s">
        <v>270</v>
      </c>
      <c r="F416" s="120" t="s">
        <v>175</v>
      </c>
      <c r="G416" s="120" t="s">
        <v>210</v>
      </c>
      <c r="H416" s="120" t="s">
        <v>200</v>
      </c>
      <c r="I416" s="6">
        <v>901</v>
      </c>
      <c r="J416" s="167">
        <f>'Приложение 3'!J249</f>
        <v>1046.2</v>
      </c>
      <c r="K416" s="167">
        <f>'Приложение 3'!K249</f>
        <v>1056.7</v>
      </c>
      <c r="L416" s="167">
        <f>'Приложение 3'!L249</f>
        <v>1056.7</v>
      </c>
      <c r="M416" s="184"/>
    </row>
    <row r="417" spans="1:13" ht="38.25" x14ac:dyDescent="0.2">
      <c r="A417" s="102" t="s">
        <v>141</v>
      </c>
      <c r="B417" s="120" t="s">
        <v>161</v>
      </c>
      <c r="C417" s="120" t="s">
        <v>8</v>
      </c>
      <c r="D417" s="120" t="s">
        <v>163</v>
      </c>
      <c r="E417" s="103" t="s">
        <v>270</v>
      </c>
      <c r="F417" s="120" t="s">
        <v>139</v>
      </c>
      <c r="G417" s="121"/>
      <c r="H417" s="121"/>
      <c r="I417" s="8"/>
      <c r="J417" s="167">
        <f t="shared" si="205"/>
        <v>17.100000000000001</v>
      </c>
      <c r="K417" s="167">
        <f t="shared" ref="K417:K420" si="208">K418</f>
        <v>17.2</v>
      </c>
      <c r="L417" s="167">
        <f t="shared" ref="L417:L420" si="209">L418</f>
        <v>17.2</v>
      </c>
      <c r="M417" s="184"/>
    </row>
    <row r="418" spans="1:13" ht="38.25" x14ac:dyDescent="0.2">
      <c r="A418" s="102" t="s">
        <v>142</v>
      </c>
      <c r="B418" s="120" t="s">
        <v>161</v>
      </c>
      <c r="C418" s="120" t="s">
        <v>8</v>
      </c>
      <c r="D418" s="120" t="s">
        <v>163</v>
      </c>
      <c r="E418" s="127" t="s">
        <v>270</v>
      </c>
      <c r="F418" s="120" t="s">
        <v>140</v>
      </c>
      <c r="G418" s="121"/>
      <c r="H418" s="121"/>
      <c r="I418" s="8"/>
      <c r="J418" s="167">
        <f t="shared" si="205"/>
        <v>17.100000000000001</v>
      </c>
      <c r="K418" s="167">
        <f t="shared" si="208"/>
        <v>17.2</v>
      </c>
      <c r="L418" s="167">
        <f t="shared" si="209"/>
        <v>17.2</v>
      </c>
      <c r="M418" s="184"/>
    </row>
    <row r="419" spans="1:13" x14ac:dyDescent="0.2">
      <c r="A419" s="105" t="s">
        <v>213</v>
      </c>
      <c r="B419" s="120" t="s">
        <v>161</v>
      </c>
      <c r="C419" s="120" t="s">
        <v>8</v>
      </c>
      <c r="D419" s="120" t="s">
        <v>163</v>
      </c>
      <c r="E419" s="103" t="s">
        <v>270</v>
      </c>
      <c r="F419" s="120" t="s">
        <v>140</v>
      </c>
      <c r="G419" s="120" t="s">
        <v>210</v>
      </c>
      <c r="H419" s="121"/>
      <c r="I419" s="8"/>
      <c r="J419" s="167">
        <f t="shared" si="205"/>
        <v>17.100000000000001</v>
      </c>
      <c r="K419" s="167">
        <f t="shared" si="208"/>
        <v>17.2</v>
      </c>
      <c r="L419" s="167">
        <f t="shared" si="209"/>
        <v>17.2</v>
      </c>
      <c r="M419" s="184"/>
    </row>
    <row r="420" spans="1:13" ht="25.5" x14ac:dyDescent="0.2">
      <c r="A420" s="105" t="s">
        <v>269</v>
      </c>
      <c r="B420" s="120" t="s">
        <v>161</v>
      </c>
      <c r="C420" s="120" t="s">
        <v>8</v>
      </c>
      <c r="D420" s="120" t="s">
        <v>163</v>
      </c>
      <c r="E420" s="127" t="s">
        <v>270</v>
      </c>
      <c r="F420" s="120" t="s">
        <v>140</v>
      </c>
      <c r="G420" s="120" t="s">
        <v>210</v>
      </c>
      <c r="H420" s="120" t="s">
        <v>200</v>
      </c>
      <c r="I420" s="8"/>
      <c r="J420" s="167">
        <f t="shared" si="205"/>
        <v>17.100000000000001</v>
      </c>
      <c r="K420" s="167">
        <f t="shared" si="208"/>
        <v>17.2</v>
      </c>
      <c r="L420" s="167">
        <f t="shared" si="209"/>
        <v>17.2</v>
      </c>
      <c r="M420" s="184"/>
    </row>
    <row r="421" spans="1:13" ht="53.25" customHeight="1" x14ac:dyDescent="0.2">
      <c r="A421" s="105" t="s">
        <v>238</v>
      </c>
      <c r="B421" s="120" t="s">
        <v>161</v>
      </c>
      <c r="C421" s="120" t="s">
        <v>8</v>
      </c>
      <c r="D421" s="120" t="s">
        <v>163</v>
      </c>
      <c r="E421" s="127" t="s">
        <v>270</v>
      </c>
      <c r="F421" s="120" t="s">
        <v>140</v>
      </c>
      <c r="G421" s="120" t="s">
        <v>210</v>
      </c>
      <c r="H421" s="120" t="s">
        <v>200</v>
      </c>
      <c r="I421" s="6">
        <v>901</v>
      </c>
      <c r="J421" s="167">
        <f>'Приложение 3'!J251</f>
        <v>17.100000000000001</v>
      </c>
      <c r="K421" s="167">
        <f>'Приложение 3'!K251</f>
        <v>17.2</v>
      </c>
      <c r="L421" s="167">
        <f>'Приложение 3'!L251</f>
        <v>17.2</v>
      </c>
      <c r="M421" s="184"/>
    </row>
    <row r="422" spans="1:13" ht="144" customHeight="1" x14ac:dyDescent="0.2">
      <c r="A422" s="221" t="s">
        <v>448</v>
      </c>
      <c r="B422" s="126" t="s">
        <v>161</v>
      </c>
      <c r="C422" s="126" t="s">
        <v>8</v>
      </c>
      <c r="D422" s="126" t="s">
        <v>163</v>
      </c>
      <c r="E422" s="127" t="s">
        <v>449</v>
      </c>
      <c r="F422" s="126"/>
      <c r="G422" s="126"/>
      <c r="H422" s="126"/>
      <c r="I422" s="128"/>
      <c r="J422" s="169">
        <f>J423</f>
        <v>390.3</v>
      </c>
      <c r="K422" s="169">
        <f t="shared" ref="K422:L426" si="210">K423</f>
        <v>406.5</v>
      </c>
      <c r="L422" s="169">
        <f t="shared" si="210"/>
        <v>422.8</v>
      </c>
      <c r="M422" s="184"/>
    </row>
    <row r="423" spans="1:13" ht="27" customHeight="1" x14ac:dyDescent="0.2">
      <c r="A423" s="219" t="s">
        <v>194</v>
      </c>
      <c r="B423" s="120" t="s">
        <v>161</v>
      </c>
      <c r="C423" s="120" t="s">
        <v>8</v>
      </c>
      <c r="D423" s="120" t="s">
        <v>163</v>
      </c>
      <c r="E423" s="103" t="s">
        <v>449</v>
      </c>
      <c r="F423" s="120" t="s">
        <v>186</v>
      </c>
      <c r="G423" s="121"/>
      <c r="H423" s="121"/>
      <c r="I423" s="8"/>
      <c r="J423" s="167">
        <f t="shared" ref="J423:J426" si="211">J424</f>
        <v>390.3</v>
      </c>
      <c r="K423" s="167">
        <f t="shared" si="210"/>
        <v>406.5</v>
      </c>
      <c r="L423" s="167">
        <f t="shared" si="210"/>
        <v>422.8</v>
      </c>
      <c r="M423" s="184"/>
    </row>
    <row r="424" spans="1:13" ht="24" customHeight="1" x14ac:dyDescent="0.2">
      <c r="A424" s="222" t="s">
        <v>221</v>
      </c>
      <c r="B424" s="120" t="s">
        <v>161</v>
      </c>
      <c r="C424" s="120" t="s">
        <v>8</v>
      </c>
      <c r="D424" s="120" t="s">
        <v>163</v>
      </c>
      <c r="E424" s="103" t="s">
        <v>449</v>
      </c>
      <c r="F424" s="120" t="s">
        <v>143</v>
      </c>
      <c r="G424" s="121"/>
      <c r="H424" s="121"/>
      <c r="I424" s="8"/>
      <c r="J424" s="167">
        <f t="shared" si="211"/>
        <v>390.3</v>
      </c>
      <c r="K424" s="167">
        <f t="shared" si="210"/>
        <v>406.5</v>
      </c>
      <c r="L424" s="167">
        <f t="shared" si="210"/>
        <v>422.8</v>
      </c>
      <c r="M424" s="184"/>
    </row>
    <row r="425" spans="1:13" ht="14.25" customHeight="1" x14ac:dyDescent="0.2">
      <c r="A425" s="105" t="s">
        <v>216</v>
      </c>
      <c r="B425" s="120" t="s">
        <v>161</v>
      </c>
      <c r="C425" s="120" t="s">
        <v>8</v>
      </c>
      <c r="D425" s="120" t="s">
        <v>163</v>
      </c>
      <c r="E425" s="103" t="s">
        <v>449</v>
      </c>
      <c r="F425" s="120" t="s">
        <v>143</v>
      </c>
      <c r="G425" s="120" t="s">
        <v>17</v>
      </c>
      <c r="H425" s="121"/>
      <c r="I425" s="8"/>
      <c r="J425" s="167">
        <f t="shared" si="211"/>
        <v>390.3</v>
      </c>
      <c r="K425" s="167">
        <f t="shared" si="210"/>
        <v>406.5</v>
      </c>
      <c r="L425" s="167">
        <f t="shared" si="210"/>
        <v>422.8</v>
      </c>
      <c r="M425" s="184"/>
    </row>
    <row r="426" spans="1:13" ht="14.25" customHeight="1" x14ac:dyDescent="0.2">
      <c r="A426" s="105" t="s">
        <v>222</v>
      </c>
      <c r="B426" s="120" t="s">
        <v>161</v>
      </c>
      <c r="C426" s="120" t="s">
        <v>8</v>
      </c>
      <c r="D426" s="120" t="s">
        <v>163</v>
      </c>
      <c r="E426" s="103" t="s">
        <v>449</v>
      </c>
      <c r="F426" s="120" t="s">
        <v>143</v>
      </c>
      <c r="G426" s="120" t="s">
        <v>17</v>
      </c>
      <c r="H426" s="120" t="s">
        <v>133</v>
      </c>
      <c r="I426" s="8"/>
      <c r="J426" s="167">
        <f t="shared" si="211"/>
        <v>390.3</v>
      </c>
      <c r="K426" s="167">
        <f t="shared" si="210"/>
        <v>406.5</v>
      </c>
      <c r="L426" s="167">
        <f t="shared" si="210"/>
        <v>422.8</v>
      </c>
      <c r="M426" s="184"/>
    </row>
    <row r="427" spans="1:13" ht="53.25" customHeight="1" x14ac:dyDescent="0.2">
      <c r="A427" s="105" t="s">
        <v>120</v>
      </c>
      <c r="B427" s="120" t="s">
        <v>161</v>
      </c>
      <c r="C427" s="120" t="s">
        <v>8</v>
      </c>
      <c r="D427" s="120" t="s">
        <v>163</v>
      </c>
      <c r="E427" s="103" t="s">
        <v>449</v>
      </c>
      <c r="F427" s="120" t="s">
        <v>143</v>
      </c>
      <c r="G427" s="120" t="s">
        <v>17</v>
      </c>
      <c r="H427" s="120" t="s">
        <v>133</v>
      </c>
      <c r="I427" s="6">
        <v>900</v>
      </c>
      <c r="J427" s="167">
        <f>'Приложение 3'!J145</f>
        <v>390.3</v>
      </c>
      <c r="K427" s="167">
        <f>'Приложение 3'!K145</f>
        <v>406.5</v>
      </c>
      <c r="L427" s="167">
        <f>'Приложение 3'!L145</f>
        <v>422.8</v>
      </c>
      <c r="M427" s="184"/>
    </row>
    <row r="428" spans="1:13" ht="74.25" customHeight="1" x14ac:dyDescent="0.2">
      <c r="A428" s="119" t="s">
        <v>199</v>
      </c>
      <c r="B428" s="126" t="s">
        <v>161</v>
      </c>
      <c r="C428" s="126" t="s">
        <v>8</v>
      </c>
      <c r="D428" s="126" t="s">
        <v>163</v>
      </c>
      <c r="E428" s="127" t="s">
        <v>198</v>
      </c>
      <c r="F428" s="126"/>
      <c r="G428" s="126"/>
      <c r="H428" s="126"/>
      <c r="I428" s="128"/>
      <c r="J428" s="169">
        <f>J429</f>
        <v>147.5</v>
      </c>
      <c r="K428" s="169">
        <f t="shared" ref="K428:K432" si="212">K429</f>
        <v>137.69999999999999</v>
      </c>
      <c r="L428" s="169">
        <f t="shared" ref="L428:L432" si="213">L429</f>
        <v>127.9</v>
      </c>
      <c r="M428" s="184"/>
    </row>
    <row r="429" spans="1:13" ht="38.25" x14ac:dyDescent="0.2">
      <c r="A429" s="102" t="s">
        <v>141</v>
      </c>
      <c r="B429" s="120" t="s">
        <v>161</v>
      </c>
      <c r="C429" s="120" t="s">
        <v>8</v>
      </c>
      <c r="D429" s="120" t="s">
        <v>163</v>
      </c>
      <c r="E429" s="103" t="s">
        <v>198</v>
      </c>
      <c r="F429" s="120" t="s">
        <v>139</v>
      </c>
      <c r="G429" s="121"/>
      <c r="H429" s="121"/>
      <c r="I429" s="8"/>
      <c r="J429" s="167">
        <f t="shared" ref="J429:J432" si="214">J430</f>
        <v>147.5</v>
      </c>
      <c r="K429" s="167">
        <f t="shared" si="212"/>
        <v>137.69999999999999</v>
      </c>
      <c r="L429" s="167">
        <f t="shared" si="213"/>
        <v>127.9</v>
      </c>
      <c r="M429" s="184"/>
    </row>
    <row r="430" spans="1:13" ht="38.25" x14ac:dyDescent="0.2">
      <c r="A430" s="102" t="s">
        <v>142</v>
      </c>
      <c r="B430" s="120" t="s">
        <v>161</v>
      </c>
      <c r="C430" s="120" t="s">
        <v>8</v>
      </c>
      <c r="D430" s="120" t="s">
        <v>163</v>
      </c>
      <c r="E430" s="103" t="s">
        <v>198</v>
      </c>
      <c r="F430" s="120" t="s">
        <v>140</v>
      </c>
      <c r="G430" s="121"/>
      <c r="H430" s="121"/>
      <c r="I430" s="8"/>
      <c r="J430" s="167">
        <f t="shared" si="214"/>
        <v>147.5</v>
      </c>
      <c r="K430" s="167">
        <f t="shared" si="212"/>
        <v>137.69999999999999</v>
      </c>
      <c r="L430" s="167">
        <f t="shared" si="213"/>
        <v>127.9</v>
      </c>
      <c r="M430" s="184"/>
    </row>
    <row r="431" spans="1:13" x14ac:dyDescent="0.2">
      <c r="A431" s="105" t="s">
        <v>188</v>
      </c>
      <c r="B431" s="120" t="s">
        <v>161</v>
      </c>
      <c r="C431" s="120" t="s">
        <v>8</v>
      </c>
      <c r="D431" s="120" t="s">
        <v>163</v>
      </c>
      <c r="E431" s="103" t="s">
        <v>198</v>
      </c>
      <c r="F431" s="120" t="s">
        <v>140</v>
      </c>
      <c r="G431" s="120" t="s">
        <v>133</v>
      </c>
      <c r="H431" s="121"/>
      <c r="I431" s="8"/>
      <c r="J431" s="167">
        <f t="shared" si="214"/>
        <v>147.5</v>
      </c>
      <c r="K431" s="167">
        <f t="shared" si="212"/>
        <v>137.69999999999999</v>
      </c>
      <c r="L431" s="167">
        <f t="shared" si="213"/>
        <v>127.9</v>
      </c>
      <c r="M431" s="184"/>
    </row>
    <row r="432" spans="1:13" x14ac:dyDescent="0.2">
      <c r="A432" s="105" t="s">
        <v>189</v>
      </c>
      <c r="B432" s="120" t="s">
        <v>161</v>
      </c>
      <c r="C432" s="120" t="s">
        <v>8</v>
      </c>
      <c r="D432" s="120" t="s">
        <v>163</v>
      </c>
      <c r="E432" s="103" t="s">
        <v>198</v>
      </c>
      <c r="F432" s="120" t="s">
        <v>140</v>
      </c>
      <c r="G432" s="120" t="s">
        <v>133</v>
      </c>
      <c r="H432" s="120" t="s">
        <v>168</v>
      </c>
      <c r="I432" s="8"/>
      <c r="J432" s="167">
        <f t="shared" si="214"/>
        <v>147.5</v>
      </c>
      <c r="K432" s="167">
        <f t="shared" si="212"/>
        <v>137.69999999999999</v>
      </c>
      <c r="L432" s="167">
        <f t="shared" si="213"/>
        <v>127.9</v>
      </c>
      <c r="M432" s="184"/>
    </row>
    <row r="433" spans="1:13" ht="51" x14ac:dyDescent="0.2">
      <c r="A433" s="105" t="s">
        <v>120</v>
      </c>
      <c r="B433" s="120" t="s">
        <v>161</v>
      </c>
      <c r="C433" s="120" t="s">
        <v>8</v>
      </c>
      <c r="D433" s="120" t="s">
        <v>163</v>
      </c>
      <c r="E433" s="103" t="s">
        <v>198</v>
      </c>
      <c r="F433" s="120" t="s">
        <v>140</v>
      </c>
      <c r="G433" s="120" t="s">
        <v>133</v>
      </c>
      <c r="H433" s="120" t="s">
        <v>168</v>
      </c>
      <c r="I433" s="6">
        <v>900</v>
      </c>
      <c r="J433" s="167">
        <f>'Приложение 3'!J103</f>
        <v>147.5</v>
      </c>
      <c r="K433" s="167">
        <f>'Приложение 3'!K103</f>
        <v>137.69999999999999</v>
      </c>
      <c r="L433" s="167">
        <f>'Приложение 3'!L103</f>
        <v>127.9</v>
      </c>
      <c r="M433" s="184"/>
    </row>
    <row r="434" spans="1:13" ht="63.75" x14ac:dyDescent="0.2">
      <c r="A434" s="105" t="s">
        <v>167</v>
      </c>
      <c r="B434" s="126" t="s">
        <v>161</v>
      </c>
      <c r="C434" s="126" t="s">
        <v>8</v>
      </c>
      <c r="D434" s="126" t="s">
        <v>163</v>
      </c>
      <c r="E434" s="127" t="s">
        <v>164</v>
      </c>
      <c r="F434" s="126"/>
      <c r="G434" s="126"/>
      <c r="H434" s="126"/>
      <c r="I434" s="128"/>
      <c r="J434" s="169">
        <f>J435</f>
        <v>0.7</v>
      </c>
      <c r="K434" s="169">
        <f t="shared" ref="K434:K438" si="215">K435</f>
        <v>0.7</v>
      </c>
      <c r="L434" s="169">
        <f t="shared" ref="L434:L438" si="216">L435</f>
        <v>0.7</v>
      </c>
      <c r="M434" s="184"/>
    </row>
    <row r="435" spans="1:13" ht="38.25" x14ac:dyDescent="0.2">
      <c r="A435" s="102" t="s">
        <v>141</v>
      </c>
      <c r="B435" s="120" t="s">
        <v>161</v>
      </c>
      <c r="C435" s="120" t="s">
        <v>8</v>
      </c>
      <c r="D435" s="120" t="s">
        <v>163</v>
      </c>
      <c r="E435" s="103" t="s">
        <v>164</v>
      </c>
      <c r="F435" s="120" t="s">
        <v>139</v>
      </c>
      <c r="G435" s="121"/>
      <c r="H435" s="121"/>
      <c r="I435" s="8"/>
      <c r="J435" s="167">
        <f t="shared" ref="J435:J438" si="217">J436</f>
        <v>0.7</v>
      </c>
      <c r="K435" s="167">
        <f t="shared" si="215"/>
        <v>0.7</v>
      </c>
      <c r="L435" s="167">
        <f t="shared" si="216"/>
        <v>0.7</v>
      </c>
      <c r="M435" s="184"/>
    </row>
    <row r="436" spans="1:13" ht="38.25" x14ac:dyDescent="0.2">
      <c r="A436" s="102" t="s">
        <v>142</v>
      </c>
      <c r="B436" s="120" t="s">
        <v>161</v>
      </c>
      <c r="C436" s="120" t="s">
        <v>8</v>
      </c>
      <c r="D436" s="120" t="s">
        <v>163</v>
      </c>
      <c r="E436" s="103" t="s">
        <v>164</v>
      </c>
      <c r="F436" s="120" t="s">
        <v>140</v>
      </c>
      <c r="G436" s="121"/>
      <c r="H436" s="121"/>
      <c r="I436" s="8"/>
      <c r="J436" s="167">
        <f t="shared" si="217"/>
        <v>0.7</v>
      </c>
      <c r="K436" s="167">
        <f t="shared" si="215"/>
        <v>0.7</v>
      </c>
      <c r="L436" s="167">
        <f t="shared" si="216"/>
        <v>0.7</v>
      </c>
      <c r="M436" s="184"/>
    </row>
    <row r="437" spans="1:13" x14ac:dyDescent="0.2">
      <c r="A437" s="119" t="s">
        <v>121</v>
      </c>
      <c r="B437" s="120" t="s">
        <v>161</v>
      </c>
      <c r="C437" s="120" t="s">
        <v>8</v>
      </c>
      <c r="D437" s="120" t="s">
        <v>163</v>
      </c>
      <c r="E437" s="103" t="s">
        <v>164</v>
      </c>
      <c r="F437" s="120" t="s">
        <v>140</v>
      </c>
      <c r="G437" s="120" t="s">
        <v>122</v>
      </c>
      <c r="H437" s="121"/>
      <c r="I437" s="8"/>
      <c r="J437" s="167">
        <f t="shared" si="217"/>
        <v>0.7</v>
      </c>
      <c r="K437" s="167">
        <f t="shared" si="215"/>
        <v>0.7</v>
      </c>
      <c r="L437" s="167">
        <f t="shared" si="216"/>
        <v>0.7</v>
      </c>
      <c r="M437" s="184"/>
    </row>
    <row r="438" spans="1:13" ht="76.5" x14ac:dyDescent="0.2">
      <c r="A438" s="119" t="s">
        <v>134</v>
      </c>
      <c r="B438" s="120" t="s">
        <v>161</v>
      </c>
      <c r="C438" s="120" t="s">
        <v>8</v>
      </c>
      <c r="D438" s="120" t="s">
        <v>163</v>
      </c>
      <c r="E438" s="103" t="s">
        <v>164</v>
      </c>
      <c r="F438" s="120" t="s">
        <v>140</v>
      </c>
      <c r="G438" s="120" t="s">
        <v>122</v>
      </c>
      <c r="H438" s="120" t="s">
        <v>133</v>
      </c>
      <c r="I438" s="8"/>
      <c r="J438" s="167">
        <f t="shared" si="217"/>
        <v>0.7</v>
      </c>
      <c r="K438" s="167">
        <f t="shared" si="215"/>
        <v>0.7</v>
      </c>
      <c r="L438" s="167">
        <f t="shared" si="216"/>
        <v>0.7</v>
      </c>
      <c r="M438" s="184"/>
    </row>
    <row r="439" spans="1:13" ht="51" x14ac:dyDescent="0.2">
      <c r="A439" s="105" t="s">
        <v>120</v>
      </c>
      <c r="B439" s="120" t="s">
        <v>161</v>
      </c>
      <c r="C439" s="120" t="s">
        <v>8</v>
      </c>
      <c r="D439" s="120" t="s">
        <v>163</v>
      </c>
      <c r="E439" s="103" t="s">
        <v>164</v>
      </c>
      <c r="F439" s="120" t="s">
        <v>140</v>
      </c>
      <c r="G439" s="120" t="s">
        <v>122</v>
      </c>
      <c r="H439" s="120" t="s">
        <v>133</v>
      </c>
      <c r="I439" s="6">
        <v>900</v>
      </c>
      <c r="J439" s="167">
        <f>'Приложение 3'!J59</f>
        <v>0.7</v>
      </c>
      <c r="K439" s="167">
        <f>'Приложение 3'!K59</f>
        <v>0.7</v>
      </c>
      <c r="L439" s="167">
        <f>'Приложение 3'!L59</f>
        <v>0.7</v>
      </c>
      <c r="M439" s="184"/>
    </row>
    <row r="440" spans="1:13" ht="126.75" customHeight="1" x14ac:dyDescent="0.2">
      <c r="A440" s="105" t="s">
        <v>160</v>
      </c>
      <c r="B440" s="126" t="s">
        <v>161</v>
      </c>
      <c r="C440" s="126" t="s">
        <v>8</v>
      </c>
      <c r="D440" s="126" t="s">
        <v>163</v>
      </c>
      <c r="E440" s="127" t="s">
        <v>159</v>
      </c>
      <c r="F440" s="126"/>
      <c r="G440" s="126"/>
      <c r="H440" s="126"/>
      <c r="I440" s="128"/>
      <c r="J440" s="169">
        <f>J441+J446</f>
        <v>33.4</v>
      </c>
      <c r="K440" s="169">
        <f t="shared" ref="K440:L440" si="218">K441+K446</f>
        <v>33.4</v>
      </c>
      <c r="L440" s="169">
        <f t="shared" si="218"/>
        <v>33.4</v>
      </c>
      <c r="M440" s="184"/>
    </row>
    <row r="441" spans="1:13" ht="89.25" x14ac:dyDescent="0.2">
      <c r="A441" s="105" t="s">
        <v>130</v>
      </c>
      <c r="B441" s="120" t="s">
        <v>161</v>
      </c>
      <c r="C441" s="120" t="s">
        <v>8</v>
      </c>
      <c r="D441" s="120" t="s">
        <v>163</v>
      </c>
      <c r="E441" s="103" t="s">
        <v>159</v>
      </c>
      <c r="F441" s="120" t="s">
        <v>129</v>
      </c>
      <c r="G441" s="121"/>
      <c r="H441" s="121"/>
      <c r="I441" s="8"/>
      <c r="J441" s="167">
        <f t="shared" ref="J441:J444" si="219">J442</f>
        <v>31.5</v>
      </c>
      <c r="K441" s="167">
        <f t="shared" ref="K441:K444" si="220">K442</f>
        <v>31.5</v>
      </c>
      <c r="L441" s="167">
        <f t="shared" ref="L441:L444" si="221">L442</f>
        <v>31.5</v>
      </c>
      <c r="M441" s="184"/>
    </row>
    <row r="442" spans="1:13" ht="38.25" x14ac:dyDescent="0.2">
      <c r="A442" s="105" t="s">
        <v>132</v>
      </c>
      <c r="B442" s="120" t="s">
        <v>161</v>
      </c>
      <c r="C442" s="120" t="s">
        <v>8</v>
      </c>
      <c r="D442" s="120" t="s">
        <v>163</v>
      </c>
      <c r="E442" s="103" t="s">
        <v>159</v>
      </c>
      <c r="F442" s="120" t="s">
        <v>131</v>
      </c>
      <c r="G442" s="121"/>
      <c r="H442" s="121"/>
      <c r="I442" s="8"/>
      <c r="J442" s="167">
        <f t="shared" si="219"/>
        <v>31.5</v>
      </c>
      <c r="K442" s="167">
        <f t="shared" si="220"/>
        <v>31.5</v>
      </c>
      <c r="L442" s="167">
        <f t="shared" si="221"/>
        <v>31.5</v>
      </c>
      <c r="M442" s="184"/>
    </row>
    <row r="443" spans="1:13" x14ac:dyDescent="0.2">
      <c r="A443" s="119" t="s">
        <v>121</v>
      </c>
      <c r="B443" s="120" t="s">
        <v>161</v>
      </c>
      <c r="C443" s="120" t="s">
        <v>8</v>
      </c>
      <c r="D443" s="120" t="s">
        <v>163</v>
      </c>
      <c r="E443" s="103" t="s">
        <v>159</v>
      </c>
      <c r="F443" s="120" t="s">
        <v>131</v>
      </c>
      <c r="G443" s="120" t="s">
        <v>122</v>
      </c>
      <c r="H443" s="121"/>
      <c r="I443" s="8"/>
      <c r="J443" s="167">
        <f t="shared" si="219"/>
        <v>31.5</v>
      </c>
      <c r="K443" s="167">
        <f t="shared" si="220"/>
        <v>31.5</v>
      </c>
      <c r="L443" s="167">
        <f t="shared" si="221"/>
        <v>31.5</v>
      </c>
      <c r="M443" s="184"/>
    </row>
    <row r="444" spans="1:13" ht="76.5" x14ac:dyDescent="0.2">
      <c r="A444" s="119" t="s">
        <v>134</v>
      </c>
      <c r="B444" s="120" t="s">
        <v>161</v>
      </c>
      <c r="C444" s="120" t="s">
        <v>8</v>
      </c>
      <c r="D444" s="120" t="s">
        <v>163</v>
      </c>
      <c r="E444" s="103" t="s">
        <v>159</v>
      </c>
      <c r="F444" s="120" t="s">
        <v>131</v>
      </c>
      <c r="G444" s="120" t="s">
        <v>122</v>
      </c>
      <c r="H444" s="120" t="s">
        <v>133</v>
      </c>
      <c r="I444" s="8"/>
      <c r="J444" s="167">
        <f t="shared" si="219"/>
        <v>31.5</v>
      </c>
      <c r="K444" s="167">
        <f t="shared" si="220"/>
        <v>31.5</v>
      </c>
      <c r="L444" s="167">
        <f t="shared" si="221"/>
        <v>31.5</v>
      </c>
      <c r="M444" s="184"/>
    </row>
    <row r="445" spans="1:13" ht="51" x14ac:dyDescent="0.2">
      <c r="A445" s="105" t="s">
        <v>120</v>
      </c>
      <c r="B445" s="120" t="s">
        <v>161</v>
      </c>
      <c r="C445" s="120" t="s">
        <v>8</v>
      </c>
      <c r="D445" s="120" t="s">
        <v>163</v>
      </c>
      <c r="E445" s="103" t="s">
        <v>159</v>
      </c>
      <c r="F445" s="120" t="s">
        <v>131</v>
      </c>
      <c r="G445" s="120" t="s">
        <v>122</v>
      </c>
      <c r="H445" s="120" t="s">
        <v>133</v>
      </c>
      <c r="I445" s="6">
        <v>900</v>
      </c>
      <c r="J445" s="167">
        <f>'Приложение 3'!J62</f>
        <v>31.5</v>
      </c>
      <c r="K445" s="167">
        <f>'Приложение 3'!K62</f>
        <v>31.5</v>
      </c>
      <c r="L445" s="167">
        <f>'Приложение 3'!L62</f>
        <v>31.5</v>
      </c>
      <c r="M445" s="184"/>
    </row>
    <row r="446" spans="1:13" ht="38.25" x14ac:dyDescent="0.2">
      <c r="A446" s="102" t="s">
        <v>141</v>
      </c>
      <c r="B446" s="120" t="s">
        <v>161</v>
      </c>
      <c r="C446" s="120" t="s">
        <v>8</v>
      </c>
      <c r="D446" s="120" t="s">
        <v>163</v>
      </c>
      <c r="E446" s="103" t="s">
        <v>159</v>
      </c>
      <c r="F446" s="120" t="s">
        <v>139</v>
      </c>
      <c r="G446" s="121"/>
      <c r="H446" s="121"/>
      <c r="I446" s="8"/>
      <c r="J446" s="167">
        <f t="shared" ref="J446:J449" si="222">J447</f>
        <v>1.9</v>
      </c>
      <c r="K446" s="167">
        <f t="shared" ref="K446:K449" si="223">K447</f>
        <v>1.9</v>
      </c>
      <c r="L446" s="167">
        <f t="shared" ref="L446:L449" si="224">L447</f>
        <v>1.9</v>
      </c>
      <c r="M446" s="181"/>
    </row>
    <row r="447" spans="1:13" ht="38.25" x14ac:dyDescent="0.2">
      <c r="A447" s="102" t="s">
        <v>142</v>
      </c>
      <c r="B447" s="120" t="s">
        <v>161</v>
      </c>
      <c r="C447" s="120" t="s">
        <v>8</v>
      </c>
      <c r="D447" s="120" t="s">
        <v>163</v>
      </c>
      <c r="E447" s="103" t="s">
        <v>159</v>
      </c>
      <c r="F447" s="120" t="s">
        <v>140</v>
      </c>
      <c r="G447" s="121"/>
      <c r="H447" s="121"/>
      <c r="I447" s="8"/>
      <c r="J447" s="167">
        <f t="shared" si="222"/>
        <v>1.9</v>
      </c>
      <c r="K447" s="167">
        <f t="shared" si="223"/>
        <v>1.9</v>
      </c>
      <c r="L447" s="167">
        <f t="shared" si="224"/>
        <v>1.9</v>
      </c>
      <c r="M447" s="184"/>
    </row>
    <row r="448" spans="1:13" x14ac:dyDescent="0.2">
      <c r="A448" s="105" t="s">
        <v>121</v>
      </c>
      <c r="B448" s="120" t="s">
        <v>161</v>
      </c>
      <c r="C448" s="120" t="s">
        <v>8</v>
      </c>
      <c r="D448" s="120" t="s">
        <v>163</v>
      </c>
      <c r="E448" s="103" t="s">
        <v>159</v>
      </c>
      <c r="F448" s="120" t="s">
        <v>140</v>
      </c>
      <c r="G448" s="120" t="s">
        <v>122</v>
      </c>
      <c r="H448" s="121"/>
      <c r="I448" s="8"/>
      <c r="J448" s="167">
        <f t="shared" si="222"/>
        <v>1.9</v>
      </c>
      <c r="K448" s="167">
        <f t="shared" si="223"/>
        <v>1.9</v>
      </c>
      <c r="L448" s="167">
        <f t="shared" si="224"/>
        <v>1.9</v>
      </c>
      <c r="M448" s="184"/>
    </row>
    <row r="449" spans="1:13" ht="76.5" x14ac:dyDescent="0.2">
      <c r="A449" s="105" t="s">
        <v>134</v>
      </c>
      <c r="B449" s="120" t="s">
        <v>161</v>
      </c>
      <c r="C449" s="120" t="s">
        <v>8</v>
      </c>
      <c r="D449" s="120" t="s">
        <v>163</v>
      </c>
      <c r="E449" s="103" t="s">
        <v>159</v>
      </c>
      <c r="F449" s="120" t="s">
        <v>140</v>
      </c>
      <c r="G449" s="120" t="s">
        <v>122</v>
      </c>
      <c r="H449" s="120" t="s">
        <v>133</v>
      </c>
      <c r="I449" s="8"/>
      <c r="J449" s="167">
        <f t="shared" si="222"/>
        <v>1.9</v>
      </c>
      <c r="K449" s="167">
        <f t="shared" si="223"/>
        <v>1.9</v>
      </c>
      <c r="L449" s="167">
        <f t="shared" si="224"/>
        <v>1.9</v>
      </c>
      <c r="M449" s="184"/>
    </row>
    <row r="450" spans="1:13" ht="51" x14ac:dyDescent="0.2">
      <c r="A450" s="105" t="s">
        <v>120</v>
      </c>
      <c r="B450" s="120" t="s">
        <v>161</v>
      </c>
      <c r="C450" s="120" t="s">
        <v>8</v>
      </c>
      <c r="D450" s="120" t="s">
        <v>163</v>
      </c>
      <c r="E450" s="103" t="s">
        <v>159</v>
      </c>
      <c r="F450" s="120" t="s">
        <v>140</v>
      </c>
      <c r="G450" s="120" t="s">
        <v>122</v>
      </c>
      <c r="H450" s="120" t="s">
        <v>133</v>
      </c>
      <c r="I450" s="6">
        <v>900</v>
      </c>
      <c r="J450" s="167">
        <f>'Приложение 3'!J63</f>
        <v>1.9</v>
      </c>
      <c r="K450" s="167">
        <f>'Приложение 3'!K63</f>
        <v>1.9</v>
      </c>
      <c r="L450" s="167">
        <f>'Приложение 3'!L63</f>
        <v>1.9</v>
      </c>
      <c r="M450" s="184"/>
    </row>
    <row r="451" spans="1:13" ht="42.75" customHeight="1" x14ac:dyDescent="0.2">
      <c r="A451" s="108" t="s">
        <v>227</v>
      </c>
      <c r="B451" s="126" t="s">
        <v>161</v>
      </c>
      <c r="C451" s="126" t="s">
        <v>8</v>
      </c>
      <c r="D451" s="126" t="s">
        <v>163</v>
      </c>
      <c r="E451" s="127" t="s">
        <v>226</v>
      </c>
      <c r="F451" s="126"/>
      <c r="G451" s="126"/>
      <c r="H451" s="126"/>
      <c r="I451" s="128"/>
      <c r="J451" s="169">
        <f>J452</f>
        <v>1600</v>
      </c>
      <c r="K451" s="169">
        <f t="shared" ref="K451:L461" si="225">K452</f>
        <v>1600</v>
      </c>
      <c r="L451" s="169">
        <f t="shared" si="225"/>
        <v>1600</v>
      </c>
      <c r="M451" s="184"/>
    </row>
    <row r="452" spans="1:13" ht="51" x14ac:dyDescent="0.2">
      <c r="A452" s="102" t="s">
        <v>231</v>
      </c>
      <c r="B452" s="120" t="s">
        <v>161</v>
      </c>
      <c r="C452" s="120" t="s">
        <v>8</v>
      </c>
      <c r="D452" s="120" t="s">
        <v>163</v>
      </c>
      <c r="E452" s="103" t="s">
        <v>226</v>
      </c>
      <c r="F452" s="120" t="s">
        <v>228</v>
      </c>
      <c r="G452" s="121"/>
      <c r="H452" s="121"/>
      <c r="I452" s="8"/>
      <c r="J452" s="167">
        <f t="shared" ref="J452:J455" si="226">J453</f>
        <v>1600</v>
      </c>
      <c r="K452" s="167">
        <f t="shared" si="225"/>
        <v>1600</v>
      </c>
      <c r="L452" s="167">
        <f t="shared" si="225"/>
        <v>1600</v>
      </c>
      <c r="M452" s="184"/>
    </row>
    <row r="453" spans="1:13" ht="51" x14ac:dyDescent="0.2">
      <c r="A453" s="102" t="s">
        <v>230</v>
      </c>
      <c r="B453" s="120" t="s">
        <v>161</v>
      </c>
      <c r="C453" s="120" t="s">
        <v>8</v>
      </c>
      <c r="D453" s="120" t="s">
        <v>163</v>
      </c>
      <c r="E453" s="103" t="s">
        <v>226</v>
      </c>
      <c r="F453" s="120" t="s">
        <v>229</v>
      </c>
      <c r="G453" s="121"/>
      <c r="H453" s="121"/>
      <c r="I453" s="8"/>
      <c r="J453" s="167">
        <f t="shared" si="226"/>
        <v>1600</v>
      </c>
      <c r="K453" s="167">
        <f t="shared" si="225"/>
        <v>1600</v>
      </c>
      <c r="L453" s="167">
        <f t="shared" si="225"/>
        <v>1600</v>
      </c>
      <c r="M453" s="184"/>
    </row>
    <row r="454" spans="1:13" x14ac:dyDescent="0.2">
      <c r="A454" s="105" t="s">
        <v>224</v>
      </c>
      <c r="B454" s="120" t="s">
        <v>161</v>
      </c>
      <c r="C454" s="120" t="s">
        <v>8</v>
      </c>
      <c r="D454" s="120" t="s">
        <v>163</v>
      </c>
      <c r="E454" s="103" t="s">
        <v>226</v>
      </c>
      <c r="F454" s="120" t="s">
        <v>229</v>
      </c>
      <c r="G454" s="120" t="s">
        <v>20</v>
      </c>
      <c r="H454" s="121"/>
      <c r="I454" s="8"/>
      <c r="J454" s="167">
        <f t="shared" si="226"/>
        <v>1600</v>
      </c>
      <c r="K454" s="167">
        <f t="shared" si="225"/>
        <v>1600</v>
      </c>
      <c r="L454" s="167">
        <f t="shared" si="225"/>
        <v>1600</v>
      </c>
      <c r="M454" s="184"/>
    </row>
    <row r="455" spans="1:13" x14ac:dyDescent="0.2">
      <c r="A455" s="105" t="s">
        <v>225</v>
      </c>
      <c r="B455" s="120" t="s">
        <v>161</v>
      </c>
      <c r="C455" s="120" t="s">
        <v>8</v>
      </c>
      <c r="D455" s="120" t="s">
        <v>163</v>
      </c>
      <c r="E455" s="103" t="s">
        <v>226</v>
      </c>
      <c r="F455" s="120" t="s">
        <v>229</v>
      </c>
      <c r="G455" s="120" t="s">
        <v>20</v>
      </c>
      <c r="H455" s="120" t="s">
        <v>125</v>
      </c>
      <c r="I455" s="8"/>
      <c r="J455" s="167">
        <f t="shared" si="226"/>
        <v>1600</v>
      </c>
      <c r="K455" s="167">
        <f t="shared" si="225"/>
        <v>1600</v>
      </c>
      <c r="L455" s="167">
        <f t="shared" si="225"/>
        <v>1600</v>
      </c>
      <c r="M455" s="184"/>
    </row>
    <row r="456" spans="1:13" ht="51" x14ac:dyDescent="0.2">
      <c r="A456" s="105" t="s">
        <v>120</v>
      </c>
      <c r="B456" s="120" t="s">
        <v>161</v>
      </c>
      <c r="C456" s="120" t="s">
        <v>8</v>
      </c>
      <c r="D456" s="120" t="s">
        <v>163</v>
      </c>
      <c r="E456" s="103" t="s">
        <v>226</v>
      </c>
      <c r="F456" s="120" t="s">
        <v>229</v>
      </c>
      <c r="G456" s="120" t="s">
        <v>20</v>
      </c>
      <c r="H456" s="120" t="s">
        <v>125</v>
      </c>
      <c r="I456" s="6">
        <v>900</v>
      </c>
      <c r="J456" s="167">
        <f>'Приложение 3'!J162</f>
        <v>1600</v>
      </c>
      <c r="K456" s="167">
        <f>'Приложение 3'!K162</f>
        <v>1600</v>
      </c>
      <c r="L456" s="167">
        <f>'Приложение 3'!L162</f>
        <v>1600</v>
      </c>
      <c r="M456" s="184"/>
    </row>
    <row r="457" spans="1:13" ht="114.75" x14ac:dyDescent="0.2">
      <c r="A457" s="108" t="s">
        <v>158</v>
      </c>
      <c r="B457" s="126" t="s">
        <v>161</v>
      </c>
      <c r="C457" s="126" t="s">
        <v>8</v>
      </c>
      <c r="D457" s="126" t="s">
        <v>163</v>
      </c>
      <c r="E457" s="103" t="s">
        <v>223</v>
      </c>
      <c r="F457" s="126"/>
      <c r="G457" s="126"/>
      <c r="H457" s="126"/>
      <c r="I457" s="128"/>
      <c r="J457" s="169">
        <f>J458</f>
        <v>5415.3</v>
      </c>
      <c r="K457" s="169">
        <f t="shared" si="225"/>
        <v>8152</v>
      </c>
      <c r="L457" s="169">
        <f t="shared" si="225"/>
        <v>8127.1</v>
      </c>
      <c r="M457" s="184"/>
    </row>
    <row r="458" spans="1:13" ht="38.25" x14ac:dyDescent="0.2">
      <c r="A458" s="102" t="s">
        <v>208</v>
      </c>
      <c r="B458" s="120" t="s">
        <v>161</v>
      </c>
      <c r="C458" s="120" t="s">
        <v>8</v>
      </c>
      <c r="D458" s="120" t="s">
        <v>163</v>
      </c>
      <c r="E458" s="103" t="s">
        <v>223</v>
      </c>
      <c r="F458" s="120" t="s">
        <v>206</v>
      </c>
      <c r="G458" s="121"/>
      <c r="H458" s="121"/>
      <c r="I458" s="8"/>
      <c r="J458" s="167">
        <f t="shared" ref="J458:J461" si="227">J459</f>
        <v>5415.3</v>
      </c>
      <c r="K458" s="167">
        <f t="shared" si="225"/>
        <v>8152</v>
      </c>
      <c r="L458" s="167">
        <f t="shared" si="225"/>
        <v>8127.1</v>
      </c>
      <c r="M458" s="184"/>
    </row>
    <row r="459" spans="1:13" x14ac:dyDescent="0.2">
      <c r="A459" s="102" t="s">
        <v>209</v>
      </c>
      <c r="B459" s="120" t="s">
        <v>161</v>
      </c>
      <c r="C459" s="120" t="s">
        <v>8</v>
      </c>
      <c r="D459" s="120" t="s">
        <v>163</v>
      </c>
      <c r="E459" s="103" t="s">
        <v>223</v>
      </c>
      <c r="F459" s="120" t="s">
        <v>207</v>
      </c>
      <c r="G459" s="121"/>
      <c r="H459" s="121"/>
      <c r="I459" s="8"/>
      <c r="J459" s="167">
        <f t="shared" si="227"/>
        <v>5415.3</v>
      </c>
      <c r="K459" s="167">
        <f t="shared" si="225"/>
        <v>8152</v>
      </c>
      <c r="L459" s="167">
        <f t="shared" si="225"/>
        <v>8127.1</v>
      </c>
      <c r="M459" s="184"/>
    </row>
    <row r="460" spans="1:13" x14ac:dyDescent="0.2">
      <c r="A460" s="105" t="s">
        <v>216</v>
      </c>
      <c r="B460" s="120" t="s">
        <v>161</v>
      </c>
      <c r="C460" s="120" t="s">
        <v>8</v>
      </c>
      <c r="D460" s="120" t="s">
        <v>163</v>
      </c>
      <c r="E460" s="103" t="s">
        <v>223</v>
      </c>
      <c r="F460" s="120" t="s">
        <v>207</v>
      </c>
      <c r="G460" s="120" t="s">
        <v>17</v>
      </c>
      <c r="H460" s="121"/>
      <c r="I460" s="8"/>
      <c r="J460" s="167">
        <f t="shared" si="227"/>
        <v>5415.3</v>
      </c>
      <c r="K460" s="167">
        <f t="shared" si="225"/>
        <v>8152</v>
      </c>
      <c r="L460" s="167">
        <f t="shared" si="225"/>
        <v>8127.1</v>
      </c>
      <c r="M460" s="184"/>
    </row>
    <row r="461" spans="1:13" x14ac:dyDescent="0.2">
      <c r="A461" s="105" t="s">
        <v>222</v>
      </c>
      <c r="B461" s="120" t="s">
        <v>161</v>
      </c>
      <c r="C461" s="120" t="s">
        <v>8</v>
      </c>
      <c r="D461" s="120" t="s">
        <v>163</v>
      </c>
      <c r="E461" s="103" t="s">
        <v>223</v>
      </c>
      <c r="F461" s="120" t="s">
        <v>207</v>
      </c>
      <c r="G461" s="120" t="s">
        <v>17</v>
      </c>
      <c r="H461" s="120" t="s">
        <v>133</v>
      </c>
      <c r="I461" s="8"/>
      <c r="J461" s="167">
        <f t="shared" si="227"/>
        <v>5415.3</v>
      </c>
      <c r="K461" s="167">
        <f t="shared" si="225"/>
        <v>8152</v>
      </c>
      <c r="L461" s="167">
        <f t="shared" si="225"/>
        <v>8127.1</v>
      </c>
      <c r="M461" s="184"/>
    </row>
    <row r="462" spans="1:13" ht="51" x14ac:dyDescent="0.2">
      <c r="A462" s="105" t="s">
        <v>120</v>
      </c>
      <c r="B462" s="120" t="s">
        <v>161</v>
      </c>
      <c r="C462" s="120" t="s">
        <v>8</v>
      </c>
      <c r="D462" s="120" t="s">
        <v>163</v>
      </c>
      <c r="E462" s="103" t="s">
        <v>223</v>
      </c>
      <c r="F462" s="120" t="s">
        <v>207</v>
      </c>
      <c r="G462" s="120" t="s">
        <v>17</v>
      </c>
      <c r="H462" s="120" t="s">
        <v>133</v>
      </c>
      <c r="I462" s="6">
        <v>900</v>
      </c>
      <c r="J462" s="167">
        <f>'Приложение 3'!J148</f>
        <v>5415.3</v>
      </c>
      <c r="K462" s="167">
        <f>'Приложение 3'!K148</f>
        <v>8152</v>
      </c>
      <c r="L462" s="167">
        <f>'Приложение 3'!L148</f>
        <v>8127.1</v>
      </c>
      <c r="M462" s="184"/>
    </row>
  </sheetData>
  <autoFilter ref="A6:X462"/>
  <mergeCells count="10">
    <mergeCell ref="I1:L1"/>
    <mergeCell ref="A2:L2"/>
    <mergeCell ref="I3:L3"/>
    <mergeCell ref="A4:A5"/>
    <mergeCell ref="B4:E5"/>
    <mergeCell ref="F4:F5"/>
    <mergeCell ref="G4:G5"/>
    <mergeCell ref="H4:H5"/>
    <mergeCell ref="I4:I5"/>
    <mergeCell ref="J4:L4"/>
  </mergeCells>
  <conditionalFormatting sqref="A301">
    <cfRule type="expression" dxfId="184" priority="239" stopIfTrue="1">
      <formula>#REF!=""</formula>
    </cfRule>
    <cfRule type="expression" dxfId="183" priority="240" stopIfTrue="1">
      <formula>$K301&lt;&gt;""</formula>
    </cfRule>
    <cfRule type="expression" dxfId="182" priority="241" stopIfTrue="1">
      <formula>AND($I301="",#REF!&lt;&gt;"")</formula>
    </cfRule>
  </conditionalFormatting>
  <conditionalFormatting sqref="A301">
    <cfRule type="expression" dxfId="181" priority="236" stopIfTrue="1">
      <formula>$D301=""</formula>
    </cfRule>
    <cfRule type="expression" dxfId="180" priority="237" stopIfTrue="1">
      <formula>#REF!&lt;&gt;""</formula>
    </cfRule>
    <cfRule type="expression" dxfId="179" priority="238" stopIfTrue="1">
      <formula>AND(#REF!="",$D301&lt;&gt;"")</formula>
    </cfRule>
  </conditionalFormatting>
  <conditionalFormatting sqref="A301">
    <cfRule type="expression" dxfId="178" priority="233" stopIfTrue="1">
      <formula>$D301=""</formula>
    </cfRule>
    <cfRule type="expression" dxfId="177" priority="234" stopIfTrue="1">
      <formula>#REF!&lt;&gt;""</formula>
    </cfRule>
    <cfRule type="expression" dxfId="176" priority="235" stopIfTrue="1">
      <formula>AND(#REF!="",$D301&lt;&gt;"")</formula>
    </cfRule>
  </conditionalFormatting>
  <conditionalFormatting sqref="A301">
    <cfRule type="expression" dxfId="175" priority="230" stopIfTrue="1">
      <formula>#REF!=""</formula>
    </cfRule>
    <cfRule type="expression" dxfId="174" priority="231" stopIfTrue="1">
      <formula>$K301&lt;&gt;""</formula>
    </cfRule>
    <cfRule type="expression" dxfId="173" priority="232" stopIfTrue="1">
      <formula>AND($I301="",#REF!&lt;&gt;"")</formula>
    </cfRule>
  </conditionalFormatting>
  <conditionalFormatting sqref="A300">
    <cfRule type="expression" dxfId="172" priority="227" stopIfTrue="1">
      <formula>#REF!=""</formula>
    </cfRule>
    <cfRule type="expression" dxfId="171" priority="228" stopIfTrue="1">
      <formula>$K300&lt;&gt;""</formula>
    </cfRule>
    <cfRule type="expression" dxfId="170" priority="229" stopIfTrue="1">
      <formula>AND($I300="",#REF!&lt;&gt;"")</formula>
    </cfRule>
  </conditionalFormatting>
  <conditionalFormatting sqref="A303">
    <cfRule type="expression" dxfId="169" priority="224" stopIfTrue="1">
      <formula>#REF!=""</formula>
    </cfRule>
    <cfRule type="expression" dxfId="168" priority="225" stopIfTrue="1">
      <formula>$K303&lt;&gt;""</formula>
    </cfRule>
    <cfRule type="expression" dxfId="167" priority="226" stopIfTrue="1">
      <formula>AND($I303="",#REF!&lt;&gt;"")</formula>
    </cfRule>
  </conditionalFormatting>
  <conditionalFormatting sqref="A305">
    <cfRule type="expression" dxfId="166" priority="221" stopIfTrue="1">
      <formula>#REF!=""</formula>
    </cfRule>
    <cfRule type="expression" dxfId="165" priority="222" stopIfTrue="1">
      <formula>$K305&lt;&gt;""</formula>
    </cfRule>
    <cfRule type="expression" dxfId="164" priority="223" stopIfTrue="1">
      <formula>AND($I305="",#REF!&lt;&gt;"")</formula>
    </cfRule>
  </conditionalFormatting>
  <conditionalFormatting sqref="A305">
    <cfRule type="expression" dxfId="163" priority="218" stopIfTrue="1">
      <formula>#REF!=""</formula>
    </cfRule>
    <cfRule type="expression" dxfId="162" priority="219" stopIfTrue="1">
      <formula>$K305&lt;&gt;""</formula>
    </cfRule>
    <cfRule type="expression" dxfId="161" priority="220" stopIfTrue="1">
      <formula>AND($I305="",#REF!&lt;&gt;"")</formula>
    </cfRule>
  </conditionalFormatting>
  <conditionalFormatting sqref="A305">
    <cfRule type="expression" dxfId="160" priority="215" stopIfTrue="1">
      <formula>#REF!=""</formula>
    </cfRule>
    <cfRule type="expression" dxfId="159" priority="216" stopIfTrue="1">
      <formula>$K305&lt;&gt;""</formula>
    </cfRule>
    <cfRule type="expression" dxfId="158" priority="217" stopIfTrue="1">
      <formula>AND($I305="",#REF!&lt;&gt;"")</formula>
    </cfRule>
  </conditionalFormatting>
  <conditionalFormatting sqref="A422:A423">
    <cfRule type="expression" dxfId="157" priority="188" stopIfTrue="1">
      <formula>#REF!=""</formula>
    </cfRule>
    <cfRule type="expression" dxfId="156" priority="189" stopIfTrue="1">
      <formula>$K422&lt;&gt;""</formula>
    </cfRule>
    <cfRule type="expression" dxfId="155" priority="190" stopIfTrue="1">
      <formula>AND($I422="",#REF!&lt;&gt;"")</formula>
    </cfRule>
  </conditionalFormatting>
  <conditionalFormatting sqref="A207:A209">
    <cfRule type="expression" dxfId="154" priority="182" stopIfTrue="1">
      <formula>#REF!=""</formula>
    </cfRule>
    <cfRule type="expression" dxfId="153" priority="183" stopIfTrue="1">
      <formula>#REF!&lt;&gt;""</formula>
    </cfRule>
    <cfRule type="expression" dxfId="152" priority="184" stopIfTrue="1">
      <formula>AND($I207="",#REF!&lt;&gt;"")</formula>
    </cfRule>
  </conditionalFormatting>
  <conditionalFormatting sqref="A207:A209">
    <cfRule type="expression" dxfId="151" priority="185" stopIfTrue="1">
      <formula>$H207=""</formula>
    </cfRule>
    <cfRule type="expression" dxfId="150" priority="186" stopIfTrue="1">
      <formula>$K207&lt;&gt;""</formula>
    </cfRule>
    <cfRule type="expression" dxfId="149" priority="187" stopIfTrue="1">
      <formula>AND($I207="",$H207&lt;&gt;"")</formula>
    </cfRule>
  </conditionalFormatting>
  <conditionalFormatting sqref="A207:A209">
    <cfRule type="expression" dxfId="148" priority="179" stopIfTrue="1">
      <formula>#REF!=""</formula>
    </cfRule>
    <cfRule type="expression" dxfId="147" priority="180" stopIfTrue="1">
      <formula>$K207&lt;&gt;""</formula>
    </cfRule>
    <cfRule type="expression" dxfId="146" priority="181" stopIfTrue="1">
      <formula>AND($I207="",#REF!&lt;&gt;"")</formula>
    </cfRule>
  </conditionalFormatting>
  <conditionalFormatting sqref="A207:A209">
    <cfRule type="expression" dxfId="145" priority="178" stopIfTrue="1">
      <formula>#REF!&lt;&gt;""</formula>
    </cfRule>
  </conditionalFormatting>
  <conditionalFormatting sqref="A209">
    <cfRule type="expression" dxfId="144" priority="172" stopIfTrue="1">
      <formula>$D209=""</formula>
    </cfRule>
    <cfRule type="expression" dxfId="143" priority="173" stopIfTrue="1">
      <formula>$G209&lt;&gt;""</formula>
    </cfRule>
    <cfRule type="expression" dxfId="142" priority="174" stopIfTrue="1">
      <formula>AND(#REF!="",$D209&lt;&gt;"")</formula>
    </cfRule>
  </conditionalFormatting>
  <conditionalFormatting sqref="A209">
    <cfRule type="expression" dxfId="141" priority="169" stopIfTrue="1">
      <formula>#REF!=""</formula>
    </cfRule>
    <cfRule type="expression" dxfId="140" priority="170" stopIfTrue="1">
      <formula>#REF!&lt;&gt;""</formula>
    </cfRule>
    <cfRule type="expression" dxfId="139" priority="171" stopIfTrue="1">
      <formula>AND($F209="",#REF!&lt;&gt;"")</formula>
    </cfRule>
  </conditionalFormatting>
  <conditionalFormatting sqref="A209">
    <cfRule type="expression" dxfId="138" priority="166" stopIfTrue="1">
      <formula>$D209=""</formula>
    </cfRule>
    <cfRule type="expression" dxfId="137" priority="167" stopIfTrue="1">
      <formula>#REF!&lt;&gt;""</formula>
    </cfRule>
    <cfRule type="expression" dxfId="136" priority="168" stopIfTrue="1">
      <formula>AND(#REF!="",$D209&lt;&gt;"")</formula>
    </cfRule>
  </conditionalFormatting>
  <conditionalFormatting sqref="A209">
    <cfRule type="expression" dxfId="135" priority="163" stopIfTrue="1">
      <formula>#REF!=""</formula>
    </cfRule>
    <cfRule type="expression" dxfId="134" priority="164" stopIfTrue="1">
      <formula>#REF!&lt;&gt;""</formula>
    </cfRule>
    <cfRule type="expression" dxfId="133" priority="165" stopIfTrue="1">
      <formula>AND($I209="",#REF!&lt;&gt;"")</formula>
    </cfRule>
  </conditionalFormatting>
  <conditionalFormatting sqref="A209">
    <cfRule type="expression" dxfId="132" priority="160" stopIfTrue="1">
      <formula>$D209=""</formula>
    </cfRule>
    <cfRule type="expression" dxfId="131" priority="161" stopIfTrue="1">
      <formula>#REF!&lt;&gt;""</formula>
    </cfRule>
    <cfRule type="expression" dxfId="130" priority="162" stopIfTrue="1">
      <formula>AND(#REF!="",$D209&lt;&gt;"")</formula>
    </cfRule>
  </conditionalFormatting>
  <conditionalFormatting sqref="A209">
    <cfRule type="expression" dxfId="129" priority="157" stopIfTrue="1">
      <formula>#REF!=""</formula>
    </cfRule>
    <cfRule type="expression" dxfId="128" priority="158" stopIfTrue="1">
      <formula>$K209&lt;&gt;""</formula>
    </cfRule>
    <cfRule type="expression" dxfId="127" priority="159" stopIfTrue="1">
      <formula>AND($I209="",#REF!&lt;&gt;"")</formula>
    </cfRule>
  </conditionalFormatting>
  <conditionalFormatting sqref="A208">
    <cfRule type="expression" dxfId="126" priority="142" stopIfTrue="1">
      <formula>#REF!=""</formula>
    </cfRule>
    <cfRule type="expression" dxfId="125" priority="143" stopIfTrue="1">
      <formula>$K208&lt;&gt;""</formula>
    </cfRule>
    <cfRule type="expression" dxfId="124" priority="144" stopIfTrue="1">
      <formula>AND($I208="",#REF!&lt;&gt;"")</formula>
    </cfRule>
  </conditionalFormatting>
  <conditionalFormatting sqref="A208">
    <cfRule type="expression" dxfId="123" priority="139" stopIfTrue="1">
      <formula>$D208=""</formula>
    </cfRule>
    <cfRule type="expression" dxfId="122" priority="140" stopIfTrue="1">
      <formula>$G208&lt;&gt;""</formula>
    </cfRule>
    <cfRule type="expression" dxfId="121" priority="141" stopIfTrue="1">
      <formula>AND(#REF!="",$D208&lt;&gt;"")</formula>
    </cfRule>
  </conditionalFormatting>
  <conditionalFormatting sqref="A208">
    <cfRule type="expression" dxfId="120" priority="136" stopIfTrue="1">
      <formula>#REF!=""</formula>
    </cfRule>
    <cfRule type="expression" dxfId="119" priority="137" stopIfTrue="1">
      <formula>#REF!&lt;&gt;""</formula>
    </cfRule>
    <cfRule type="expression" dxfId="118" priority="138" stopIfTrue="1">
      <formula>AND($F208="",#REF!&lt;&gt;"")</formula>
    </cfRule>
  </conditionalFormatting>
  <conditionalFormatting sqref="A208">
    <cfRule type="expression" dxfId="117" priority="133" stopIfTrue="1">
      <formula>$D208=""</formula>
    </cfRule>
    <cfRule type="expression" dxfId="116" priority="134" stopIfTrue="1">
      <formula>#REF!&lt;&gt;""</formula>
    </cfRule>
    <cfRule type="expression" dxfId="115" priority="135" stopIfTrue="1">
      <formula>AND(#REF!="",$D208&lt;&gt;"")</formula>
    </cfRule>
  </conditionalFormatting>
  <conditionalFormatting sqref="A208">
    <cfRule type="expression" dxfId="114" priority="130" stopIfTrue="1">
      <formula>#REF!=""</formula>
    </cfRule>
    <cfRule type="expression" dxfId="113" priority="131" stopIfTrue="1">
      <formula>#REF!&lt;&gt;""</formula>
    </cfRule>
    <cfRule type="expression" dxfId="112" priority="132" stopIfTrue="1">
      <formula>AND($I208="",#REF!&lt;&gt;"")</formula>
    </cfRule>
  </conditionalFormatting>
  <conditionalFormatting sqref="A208">
    <cfRule type="expression" dxfId="111" priority="127" stopIfTrue="1">
      <formula>$D208=""</formula>
    </cfRule>
    <cfRule type="expression" dxfId="110" priority="128" stopIfTrue="1">
      <formula>#REF!&lt;&gt;""</formula>
    </cfRule>
    <cfRule type="expression" dxfId="109" priority="129" stopIfTrue="1">
      <formula>AND(#REF!="",$D208&lt;&gt;"")</formula>
    </cfRule>
  </conditionalFormatting>
  <conditionalFormatting sqref="A208:A209">
    <cfRule type="expression" dxfId="108" priority="124" stopIfTrue="1">
      <formula>#REF!=""</formula>
    </cfRule>
    <cfRule type="expression" dxfId="107" priority="125" stopIfTrue="1">
      <formula>$K208&lt;&gt;""</formula>
    </cfRule>
    <cfRule type="expression" dxfId="106" priority="126" stopIfTrue="1">
      <formula>AND($I208="",#REF!&lt;&gt;"")</formula>
    </cfRule>
  </conditionalFormatting>
  <conditionalFormatting sqref="A209">
    <cfRule type="expression" dxfId="105" priority="118" stopIfTrue="1">
      <formula>$D209=""</formula>
    </cfRule>
    <cfRule type="expression" dxfId="104" priority="119" stopIfTrue="1">
      <formula>$G209&lt;&gt;""</formula>
    </cfRule>
    <cfRule type="expression" dxfId="103" priority="120" stopIfTrue="1">
      <formula>AND(#REF!="",$D209&lt;&gt;"")</formula>
    </cfRule>
  </conditionalFormatting>
  <conditionalFormatting sqref="A209">
    <cfRule type="expression" dxfId="102" priority="115" stopIfTrue="1">
      <formula>#REF!=""</formula>
    </cfRule>
    <cfRule type="expression" dxfId="101" priority="116" stopIfTrue="1">
      <formula>#REF!&lt;&gt;""</formula>
    </cfRule>
    <cfRule type="expression" dxfId="100" priority="117" stopIfTrue="1">
      <formula>AND($F209="",#REF!&lt;&gt;"")</formula>
    </cfRule>
  </conditionalFormatting>
  <conditionalFormatting sqref="A209">
    <cfRule type="expression" dxfId="99" priority="112" stopIfTrue="1">
      <formula>$D209=""</formula>
    </cfRule>
    <cfRule type="expression" dxfId="98" priority="113" stopIfTrue="1">
      <formula>#REF!&lt;&gt;""</formula>
    </cfRule>
    <cfRule type="expression" dxfId="97" priority="114" stopIfTrue="1">
      <formula>AND(#REF!="",$D209&lt;&gt;"")</formula>
    </cfRule>
  </conditionalFormatting>
  <conditionalFormatting sqref="A209">
    <cfRule type="expression" dxfId="96" priority="109" stopIfTrue="1">
      <formula>#REF!=""</formula>
    </cfRule>
    <cfRule type="expression" dxfId="95" priority="110" stopIfTrue="1">
      <formula>#REF!&lt;&gt;""</formula>
    </cfRule>
    <cfRule type="expression" dxfId="94" priority="111" stopIfTrue="1">
      <formula>AND($I209="",#REF!&lt;&gt;"")</formula>
    </cfRule>
  </conditionalFormatting>
  <conditionalFormatting sqref="A209">
    <cfRule type="expression" dxfId="93" priority="106" stopIfTrue="1">
      <formula>$D209=""</formula>
    </cfRule>
    <cfRule type="expression" dxfId="92" priority="107" stopIfTrue="1">
      <formula>#REF!&lt;&gt;""</formula>
    </cfRule>
    <cfRule type="expression" dxfId="91" priority="108" stopIfTrue="1">
      <formula>AND(#REF!="",$D209&lt;&gt;"")</formula>
    </cfRule>
  </conditionalFormatting>
  <conditionalFormatting sqref="A209">
    <cfRule type="expression" dxfId="90" priority="103" stopIfTrue="1">
      <formula>#REF!=""</formula>
    </cfRule>
    <cfRule type="expression" dxfId="89" priority="104" stopIfTrue="1">
      <formula>$K209&lt;&gt;""</formula>
    </cfRule>
    <cfRule type="expression" dxfId="88" priority="105" stopIfTrue="1">
      <formula>AND($I209="",#REF!&lt;&gt;"")</formula>
    </cfRule>
  </conditionalFormatting>
  <conditionalFormatting sqref="A209">
    <cfRule type="expression" dxfId="87" priority="7" stopIfTrue="1">
      <formula>#REF!=""</formula>
    </cfRule>
    <cfRule type="expression" dxfId="86" priority="8" stopIfTrue="1">
      <formula>#REF!&lt;&gt;""</formula>
    </cfRule>
    <cfRule type="expression" dxfId="85" priority="9" stopIfTrue="1">
      <formula>AND($I209="",#REF!&lt;&gt;"")</formula>
    </cfRule>
  </conditionalFormatting>
  <conditionalFormatting sqref="A209">
    <cfRule type="expression" dxfId="84" priority="88" stopIfTrue="1">
      <formula>#REF!=""</formula>
    </cfRule>
    <cfRule type="expression" dxfId="83" priority="89" stopIfTrue="1">
      <formula>#REF!&lt;&gt;""</formula>
    </cfRule>
    <cfRule type="expression" dxfId="82" priority="90" stopIfTrue="1">
      <formula>AND($I209="",#REF!&lt;&gt;"")</formula>
    </cfRule>
  </conditionalFormatting>
  <conditionalFormatting sqref="A208">
    <cfRule type="expression" dxfId="81" priority="85" stopIfTrue="1">
      <formula>$D208=""</formula>
    </cfRule>
    <cfRule type="expression" dxfId="80" priority="86" stopIfTrue="1">
      <formula>$G208&lt;&gt;""</formula>
    </cfRule>
    <cfRule type="expression" dxfId="79" priority="87" stopIfTrue="1">
      <formula>AND(#REF!="",$D208&lt;&gt;"")</formula>
    </cfRule>
  </conditionalFormatting>
  <conditionalFormatting sqref="A208">
    <cfRule type="expression" dxfId="78" priority="82" stopIfTrue="1">
      <formula>#REF!=""</formula>
    </cfRule>
    <cfRule type="expression" dxfId="77" priority="83" stopIfTrue="1">
      <formula>#REF!&lt;&gt;""</formula>
    </cfRule>
    <cfRule type="expression" dxfId="76" priority="84" stopIfTrue="1">
      <formula>AND($F208="",#REF!&lt;&gt;"")</formula>
    </cfRule>
  </conditionalFormatting>
  <conditionalFormatting sqref="A208">
    <cfRule type="expression" dxfId="75" priority="79" stopIfTrue="1">
      <formula>$D208=""</formula>
    </cfRule>
    <cfRule type="expression" dxfId="74" priority="80" stopIfTrue="1">
      <formula>#REF!&lt;&gt;""</formula>
    </cfRule>
    <cfRule type="expression" dxfId="73" priority="81" stopIfTrue="1">
      <formula>AND(#REF!="",$D208&lt;&gt;"")</formula>
    </cfRule>
  </conditionalFormatting>
  <conditionalFormatting sqref="A208">
    <cfRule type="expression" dxfId="72" priority="76" stopIfTrue="1">
      <formula>#REF!=""</formula>
    </cfRule>
    <cfRule type="expression" dxfId="71" priority="77" stopIfTrue="1">
      <formula>#REF!&lt;&gt;""</formula>
    </cfRule>
    <cfRule type="expression" dxfId="70" priority="78" stopIfTrue="1">
      <formula>AND($I208="",#REF!&lt;&gt;"")</formula>
    </cfRule>
  </conditionalFormatting>
  <conditionalFormatting sqref="A208">
    <cfRule type="expression" dxfId="69" priority="73" stopIfTrue="1">
      <formula>$D208=""</formula>
    </cfRule>
    <cfRule type="expression" dxfId="68" priority="74" stopIfTrue="1">
      <formula>#REF!&lt;&gt;""</formula>
    </cfRule>
    <cfRule type="expression" dxfId="67" priority="75" stopIfTrue="1">
      <formula>AND(#REF!="",$D208&lt;&gt;"")</formula>
    </cfRule>
  </conditionalFormatting>
  <conditionalFormatting sqref="A208">
    <cfRule type="expression" dxfId="66" priority="70" stopIfTrue="1">
      <formula>#REF!=""</formula>
    </cfRule>
    <cfRule type="expression" dxfId="65" priority="71" stopIfTrue="1">
      <formula>$K208&lt;&gt;""</formula>
    </cfRule>
    <cfRule type="expression" dxfId="64" priority="72" stopIfTrue="1">
      <formula>AND($I208="",#REF!&lt;&gt;"")</formula>
    </cfRule>
  </conditionalFormatting>
  <conditionalFormatting sqref="A209">
    <cfRule type="expression" dxfId="63" priority="67" stopIfTrue="1">
      <formula>#REF!=""</formula>
    </cfRule>
    <cfRule type="expression" dxfId="62" priority="68" stopIfTrue="1">
      <formula>$K209&lt;&gt;""</formula>
    </cfRule>
    <cfRule type="expression" dxfId="61" priority="69" stopIfTrue="1">
      <formula>AND($I209="",#REF!&lt;&gt;"")</formula>
    </cfRule>
  </conditionalFormatting>
  <conditionalFormatting sqref="A209">
    <cfRule type="expression" dxfId="60" priority="64" stopIfTrue="1">
      <formula>#REF!=""</formula>
    </cfRule>
    <cfRule type="expression" dxfId="59" priority="65" stopIfTrue="1">
      <formula>#REF!&lt;&gt;""</formula>
    </cfRule>
    <cfRule type="expression" dxfId="58" priority="66" stopIfTrue="1">
      <formula>AND($I209="",#REF!&lt;&gt;"")</formula>
    </cfRule>
  </conditionalFormatting>
  <conditionalFormatting sqref="A209">
    <cfRule type="expression" dxfId="57" priority="61" stopIfTrue="1">
      <formula>#REF!=""</formula>
    </cfRule>
    <cfRule type="expression" dxfId="56" priority="62" stopIfTrue="1">
      <formula>#REF!&lt;&gt;""</formula>
    </cfRule>
    <cfRule type="expression" dxfId="55" priority="63" stopIfTrue="1">
      <formula>AND($I209="",#REF!&lt;&gt;"")</formula>
    </cfRule>
  </conditionalFormatting>
  <conditionalFormatting sqref="A209">
    <cfRule type="expression" dxfId="54" priority="58" stopIfTrue="1">
      <formula>#REF!=""</formula>
    </cfRule>
    <cfRule type="expression" dxfId="53" priority="59" stopIfTrue="1">
      <formula>#REF!&lt;&gt;""</formula>
    </cfRule>
    <cfRule type="expression" dxfId="52" priority="60" stopIfTrue="1">
      <formula>AND($I209="",#REF!&lt;&gt;"")</formula>
    </cfRule>
  </conditionalFormatting>
  <conditionalFormatting sqref="A207">
    <cfRule type="expression" dxfId="51" priority="55" stopIfTrue="1">
      <formula>#REF!=""</formula>
    </cfRule>
    <cfRule type="expression" dxfId="50" priority="56" stopIfTrue="1">
      <formula>$K207&lt;&gt;""</formula>
    </cfRule>
    <cfRule type="expression" dxfId="49" priority="57" stopIfTrue="1">
      <formula>AND($I207="",#REF!&lt;&gt;"")</formula>
    </cfRule>
  </conditionalFormatting>
  <conditionalFormatting sqref="A207">
    <cfRule type="expression" dxfId="48" priority="52" stopIfTrue="1">
      <formula>$D207=""</formula>
    </cfRule>
    <cfRule type="expression" dxfId="47" priority="53" stopIfTrue="1">
      <formula>$G207&lt;&gt;""</formula>
    </cfRule>
    <cfRule type="expression" dxfId="46" priority="54" stopIfTrue="1">
      <formula>AND(#REF!="",$D207&lt;&gt;"")</formula>
    </cfRule>
  </conditionalFormatting>
  <conditionalFormatting sqref="A207">
    <cfRule type="expression" dxfId="45" priority="49" stopIfTrue="1">
      <formula>#REF!=""</formula>
    </cfRule>
    <cfRule type="expression" dxfId="44" priority="50" stopIfTrue="1">
      <formula>#REF!&lt;&gt;""</formula>
    </cfRule>
    <cfRule type="expression" dxfId="43" priority="51" stopIfTrue="1">
      <formula>AND($F207="",#REF!&lt;&gt;"")</formula>
    </cfRule>
  </conditionalFormatting>
  <conditionalFormatting sqref="A207">
    <cfRule type="expression" dxfId="42" priority="46" stopIfTrue="1">
      <formula>$D207=""</formula>
    </cfRule>
    <cfRule type="expression" dxfId="41" priority="47" stopIfTrue="1">
      <formula>#REF!&lt;&gt;""</formula>
    </cfRule>
    <cfRule type="expression" dxfId="40" priority="48" stopIfTrue="1">
      <formula>AND(#REF!="",$D207&lt;&gt;"")</formula>
    </cfRule>
  </conditionalFormatting>
  <conditionalFormatting sqref="A207">
    <cfRule type="expression" dxfId="39" priority="43" stopIfTrue="1">
      <formula>#REF!=""</formula>
    </cfRule>
    <cfRule type="expression" dxfId="38" priority="44" stopIfTrue="1">
      <formula>#REF!&lt;&gt;""</formula>
    </cfRule>
    <cfRule type="expression" dxfId="37" priority="45" stopIfTrue="1">
      <formula>AND($I207="",#REF!&lt;&gt;"")</formula>
    </cfRule>
  </conditionalFormatting>
  <conditionalFormatting sqref="A207">
    <cfRule type="expression" dxfId="36" priority="40" stopIfTrue="1">
      <formula>$D207=""</formula>
    </cfRule>
    <cfRule type="expression" dxfId="35" priority="41" stopIfTrue="1">
      <formula>#REF!&lt;&gt;""</formula>
    </cfRule>
    <cfRule type="expression" dxfId="34" priority="42" stopIfTrue="1">
      <formula>AND(#REF!="",$D207&lt;&gt;"")</formula>
    </cfRule>
  </conditionalFormatting>
  <conditionalFormatting sqref="A209">
    <cfRule type="expression" dxfId="33" priority="37" stopIfTrue="1">
      <formula>#REF!=""</formula>
    </cfRule>
    <cfRule type="expression" dxfId="32" priority="38" stopIfTrue="1">
      <formula>#REF!&lt;&gt;""</formula>
    </cfRule>
    <cfRule type="expression" dxfId="31" priority="39" stopIfTrue="1">
      <formula>AND($I209="",#REF!&lt;&gt;"")</formula>
    </cfRule>
  </conditionalFormatting>
  <conditionalFormatting sqref="A208">
    <cfRule type="expression" dxfId="30" priority="34" stopIfTrue="1">
      <formula>$D208=""</formula>
    </cfRule>
    <cfRule type="expression" dxfId="29" priority="35" stopIfTrue="1">
      <formula>$G208&lt;&gt;""</formula>
    </cfRule>
    <cfRule type="expression" dxfId="28" priority="36" stopIfTrue="1">
      <formula>AND(#REF!="",$D208&lt;&gt;"")</formula>
    </cfRule>
  </conditionalFormatting>
  <conditionalFormatting sqref="A208">
    <cfRule type="expression" dxfId="27" priority="31" stopIfTrue="1">
      <formula>#REF!=""</formula>
    </cfRule>
    <cfRule type="expression" dxfId="26" priority="32" stopIfTrue="1">
      <formula>#REF!&lt;&gt;""</formula>
    </cfRule>
    <cfRule type="expression" dxfId="25" priority="33" stopIfTrue="1">
      <formula>AND($F208="",#REF!&lt;&gt;"")</formula>
    </cfRule>
  </conditionalFormatting>
  <conditionalFormatting sqref="A208">
    <cfRule type="expression" dxfId="24" priority="28" stopIfTrue="1">
      <formula>$D208=""</formula>
    </cfRule>
    <cfRule type="expression" dxfId="23" priority="29" stopIfTrue="1">
      <formula>#REF!&lt;&gt;""</formula>
    </cfRule>
    <cfRule type="expression" dxfId="22" priority="30" stopIfTrue="1">
      <formula>AND(#REF!="",$D208&lt;&gt;"")</formula>
    </cfRule>
  </conditionalFormatting>
  <conditionalFormatting sqref="A208">
    <cfRule type="expression" dxfId="21" priority="25" stopIfTrue="1">
      <formula>#REF!=""</formula>
    </cfRule>
    <cfRule type="expression" dxfId="20" priority="26" stopIfTrue="1">
      <formula>#REF!&lt;&gt;""</formula>
    </cfRule>
    <cfRule type="expression" dxfId="19" priority="27" stopIfTrue="1">
      <formula>AND($I208="",#REF!&lt;&gt;"")</formula>
    </cfRule>
  </conditionalFormatting>
  <conditionalFormatting sqref="A208">
    <cfRule type="expression" dxfId="18" priority="22" stopIfTrue="1">
      <formula>$D208=""</formula>
    </cfRule>
    <cfRule type="expression" dxfId="17" priority="23" stopIfTrue="1">
      <formula>#REF!&lt;&gt;""</formula>
    </cfRule>
    <cfRule type="expression" dxfId="16" priority="24" stopIfTrue="1">
      <formula>AND(#REF!="",$D208&lt;&gt;"")</formula>
    </cfRule>
  </conditionalFormatting>
  <conditionalFormatting sqref="A208">
    <cfRule type="expression" dxfId="15" priority="19" stopIfTrue="1">
      <formula>#REF!=""</formula>
    </cfRule>
    <cfRule type="expression" dxfId="14" priority="20" stopIfTrue="1">
      <formula>$K208&lt;&gt;""</formula>
    </cfRule>
    <cfRule type="expression" dxfId="13" priority="21" stopIfTrue="1">
      <formula>AND($I208="",#REF!&lt;&gt;"")</formula>
    </cfRule>
  </conditionalFormatting>
  <conditionalFormatting sqref="A209">
    <cfRule type="expression" dxfId="12" priority="16" stopIfTrue="1">
      <formula>#REF!=""</formula>
    </cfRule>
    <cfRule type="expression" dxfId="11" priority="17" stopIfTrue="1">
      <formula>$K209&lt;&gt;""</formula>
    </cfRule>
    <cfRule type="expression" dxfId="10" priority="18" stopIfTrue="1">
      <formula>AND($I209="",#REF!&lt;&gt;"")</formula>
    </cfRule>
  </conditionalFormatting>
  <conditionalFormatting sqref="A209">
    <cfRule type="expression" dxfId="9" priority="13" stopIfTrue="1">
      <formula>#REF!=""</formula>
    </cfRule>
    <cfRule type="expression" dxfId="8" priority="14" stopIfTrue="1">
      <formula>#REF!&lt;&gt;""</formula>
    </cfRule>
    <cfRule type="expression" dxfId="7" priority="15" stopIfTrue="1">
      <formula>AND($I209="",#REF!&lt;&gt;"")</formula>
    </cfRule>
  </conditionalFormatting>
  <conditionalFormatting sqref="A209">
    <cfRule type="expression" dxfId="6" priority="10" stopIfTrue="1">
      <formula>#REF!=""</formula>
    </cfRule>
    <cfRule type="expression" dxfId="5" priority="11" stopIfTrue="1">
      <formula>#REF!&lt;&gt;""</formula>
    </cfRule>
    <cfRule type="expression" dxfId="4" priority="12" stopIfTrue="1">
      <formula>AND($I209="",#REF!&lt;&gt;"")</formula>
    </cfRule>
  </conditionalFormatting>
  <pageMargins left="0.43307086614173229" right="0.23622047244094491" top="0.70866141732283472" bottom="1.2204724409448819" header="0.31496062992125984" footer="0.31496062992125984"/>
  <pageSetup paperSize="9" scale="78" orientation="portrait" r:id="rId1"/>
  <headerFooter>
    <oddHeader>&amp;C&amp;P</oddHeader>
  </headerFooter>
  <rowBreaks count="21" manualBreakCount="21">
    <brk id="18" max="11" man="1"/>
    <brk id="35" max="11" man="1"/>
    <brk id="49" max="11" man="1"/>
    <brk id="77" max="11" man="1"/>
    <brk id="93" max="11" man="1"/>
    <brk id="118" max="11" man="1"/>
    <brk id="134" max="11" man="1"/>
    <brk id="153" max="11" man="1"/>
    <brk id="170" max="11" man="1"/>
    <brk id="191" max="11" man="1"/>
    <brk id="222" max="11" man="1"/>
    <brk id="250" max="11" man="1"/>
    <brk id="269" max="11" man="1"/>
    <brk id="290" max="11" man="1"/>
    <brk id="313" max="11" man="1"/>
    <brk id="338" max="11" man="1"/>
    <brk id="351" max="11" man="1"/>
    <brk id="399" max="11" man="1"/>
    <brk id="419" max="11" man="1"/>
    <brk id="438" max="11" man="1"/>
    <brk id="455"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view="pageBreakPreview" zoomScaleSheetLayoutView="100" workbookViewId="0">
      <selection activeCell="I11" sqref="I11"/>
    </sheetView>
  </sheetViews>
  <sheetFormatPr defaultRowHeight="15.75" x14ac:dyDescent="0.2"/>
  <cols>
    <col min="1" max="1" width="47.5" customWidth="1"/>
    <col min="2" max="4" width="4.1640625" customWidth="1"/>
    <col min="5" max="8" width="7" customWidth="1"/>
    <col min="9" max="11" width="14" customWidth="1"/>
    <col min="12" max="12" width="80.1640625" style="180" customWidth="1"/>
  </cols>
  <sheetData>
    <row r="1" spans="1:12" ht="88.5" customHeight="1" x14ac:dyDescent="0.2">
      <c r="A1" s="1" t="s">
        <v>0</v>
      </c>
      <c r="B1" s="2" t="s">
        <v>0</v>
      </c>
      <c r="C1" s="2" t="s">
        <v>0</v>
      </c>
      <c r="D1" s="2" t="s">
        <v>0</v>
      </c>
      <c r="E1" s="261" t="s">
        <v>521</v>
      </c>
      <c r="F1" s="261"/>
      <c r="G1" s="261"/>
      <c r="H1" s="261"/>
      <c r="I1" s="275"/>
      <c r="J1" s="275"/>
      <c r="K1" s="275"/>
      <c r="L1" s="174"/>
    </row>
    <row r="2" spans="1:12" ht="81" customHeight="1" x14ac:dyDescent="0.2">
      <c r="A2" s="265" t="s">
        <v>522</v>
      </c>
      <c r="B2" s="265"/>
      <c r="C2" s="265"/>
      <c r="D2" s="265"/>
      <c r="E2" s="265"/>
      <c r="F2" s="265"/>
      <c r="G2" s="265"/>
      <c r="H2" s="265"/>
      <c r="I2" s="265"/>
      <c r="J2" s="265"/>
      <c r="K2" s="265"/>
      <c r="L2" s="186"/>
    </row>
    <row r="3" spans="1:12" ht="15" customHeight="1" x14ac:dyDescent="0.2">
      <c r="A3" s="3" t="s">
        <v>0</v>
      </c>
      <c r="B3" s="276" t="s">
        <v>1</v>
      </c>
      <c r="C3" s="276"/>
      <c r="D3" s="276"/>
      <c r="E3" s="276"/>
      <c r="F3" s="276"/>
      <c r="G3" s="276"/>
      <c r="H3" s="276"/>
      <c r="I3" s="276"/>
      <c r="J3" s="276"/>
      <c r="K3" s="276"/>
    </row>
    <row r="4" spans="1:12" ht="23.25" customHeight="1" x14ac:dyDescent="0.2">
      <c r="A4" s="262" t="s">
        <v>2</v>
      </c>
      <c r="B4" s="262" t="s">
        <v>5</v>
      </c>
      <c r="C4" s="262"/>
      <c r="D4" s="262"/>
      <c r="E4" s="262"/>
      <c r="F4" s="262" t="s">
        <v>3</v>
      </c>
      <c r="G4" s="262" t="s">
        <v>4</v>
      </c>
      <c r="H4" s="262" t="s">
        <v>21</v>
      </c>
      <c r="I4" s="262" t="s">
        <v>7</v>
      </c>
      <c r="J4" s="262"/>
      <c r="K4" s="262"/>
    </row>
    <row r="5" spans="1:12" ht="14.85" customHeight="1" x14ac:dyDescent="0.2">
      <c r="A5" s="262" t="s">
        <v>0</v>
      </c>
      <c r="B5" s="262" t="s">
        <v>0</v>
      </c>
      <c r="C5" s="262"/>
      <c r="D5" s="262"/>
      <c r="E5" s="262"/>
      <c r="F5" s="262"/>
      <c r="G5" s="262"/>
      <c r="H5" s="262"/>
      <c r="I5" s="246" t="s">
        <v>420</v>
      </c>
      <c r="J5" s="246" t="s">
        <v>496</v>
      </c>
      <c r="K5" s="246" t="s">
        <v>512</v>
      </c>
    </row>
    <row r="6" spans="1:12" ht="12.95" customHeight="1" x14ac:dyDescent="0.2">
      <c r="A6" s="191" t="s">
        <v>8</v>
      </c>
      <c r="B6" s="191">
        <v>2</v>
      </c>
      <c r="C6" s="191">
        <v>3</v>
      </c>
      <c r="D6" s="191">
        <v>4</v>
      </c>
      <c r="E6" s="191">
        <v>5</v>
      </c>
      <c r="F6" s="191">
        <v>6</v>
      </c>
      <c r="G6" s="191">
        <v>7</v>
      </c>
      <c r="H6" s="191">
        <v>8</v>
      </c>
      <c r="I6" s="191">
        <v>9</v>
      </c>
      <c r="J6" s="191">
        <v>10</v>
      </c>
      <c r="K6" s="191">
        <v>11</v>
      </c>
    </row>
    <row r="7" spans="1:12" ht="13.5" customHeight="1" x14ac:dyDescent="0.2">
      <c r="A7" s="116" t="s">
        <v>19</v>
      </c>
      <c r="B7" s="116" t="s">
        <v>0</v>
      </c>
      <c r="C7" s="116" t="s">
        <v>0</v>
      </c>
      <c r="D7" s="116" t="s">
        <v>0</v>
      </c>
      <c r="E7" s="116" t="s">
        <v>0</v>
      </c>
      <c r="F7" s="116"/>
      <c r="G7" s="116"/>
      <c r="H7" s="116"/>
      <c r="I7" s="192">
        <f>I10+I8</f>
        <v>5415.3</v>
      </c>
      <c r="J7" s="192">
        <f>J10+J8</f>
        <v>8152</v>
      </c>
      <c r="K7" s="192">
        <f>K10+K8</f>
        <v>8127.1</v>
      </c>
    </row>
    <row r="8" spans="1:12" ht="30.75" hidden="1" customHeight="1" x14ac:dyDescent="0.2">
      <c r="A8" s="105" t="s">
        <v>190</v>
      </c>
      <c r="B8" s="116">
        <v>22</v>
      </c>
      <c r="C8" s="116">
        <v>0</v>
      </c>
      <c r="D8" s="116"/>
      <c r="E8" s="116"/>
      <c r="F8" s="116"/>
      <c r="G8" s="116"/>
      <c r="H8" s="116"/>
      <c r="I8" s="192">
        <f>I9</f>
        <v>0</v>
      </c>
      <c r="J8" s="192">
        <f t="shared" ref="J8:K8" si="0">J9</f>
        <v>0</v>
      </c>
      <c r="K8" s="192">
        <f t="shared" si="0"/>
        <v>0</v>
      </c>
    </row>
    <row r="9" spans="1:12" ht="55.5" hidden="1" customHeight="1" x14ac:dyDescent="0.2">
      <c r="A9" s="105" t="s">
        <v>457</v>
      </c>
      <c r="B9" s="120" t="s">
        <v>184</v>
      </c>
      <c r="C9" s="120" t="s">
        <v>8</v>
      </c>
      <c r="D9" s="120" t="s">
        <v>133</v>
      </c>
      <c r="E9" s="103" t="s">
        <v>456</v>
      </c>
      <c r="F9" s="120" t="s">
        <v>168</v>
      </c>
      <c r="G9" s="120" t="s">
        <v>168</v>
      </c>
      <c r="H9" s="120" t="s">
        <v>123</v>
      </c>
      <c r="I9" s="7">
        <f>'Приложение 3'!J116</f>
        <v>0</v>
      </c>
      <c r="J9" s="7">
        <f>'Приложение 3'!K116</f>
        <v>0</v>
      </c>
      <c r="K9" s="7">
        <f>'Приложение 3'!L116</f>
        <v>0</v>
      </c>
    </row>
    <row r="10" spans="1:12" ht="25.5" x14ac:dyDescent="0.2">
      <c r="A10" s="105" t="s">
        <v>165</v>
      </c>
      <c r="B10" s="193" t="s">
        <v>161</v>
      </c>
      <c r="C10" s="193" t="s">
        <v>162</v>
      </c>
      <c r="D10" s="193"/>
      <c r="E10" s="103"/>
      <c r="F10" s="116"/>
      <c r="G10" s="116"/>
      <c r="H10" s="116"/>
      <c r="I10" s="192">
        <f>I11</f>
        <v>5415.3</v>
      </c>
      <c r="J10" s="192">
        <f t="shared" ref="J10:K10" si="1">J11</f>
        <v>8152</v>
      </c>
      <c r="K10" s="192">
        <f t="shared" si="1"/>
        <v>8127.1</v>
      </c>
    </row>
    <row r="11" spans="1:12" ht="90.75" customHeight="1" x14ac:dyDescent="0.2">
      <c r="A11" s="105" t="s">
        <v>158</v>
      </c>
      <c r="B11" s="193" t="s">
        <v>161</v>
      </c>
      <c r="C11" s="193" t="s">
        <v>8</v>
      </c>
      <c r="D11" s="193" t="s">
        <v>163</v>
      </c>
      <c r="E11" s="103" t="s">
        <v>223</v>
      </c>
      <c r="F11" s="193" t="s">
        <v>17</v>
      </c>
      <c r="G11" s="193" t="s">
        <v>133</v>
      </c>
      <c r="H11" s="193" t="s">
        <v>123</v>
      </c>
      <c r="I11" s="192">
        <f>'Приложение 3'!J148</f>
        <v>5415.3</v>
      </c>
      <c r="J11" s="192">
        <f>'Приложение 3'!K148</f>
        <v>8152</v>
      </c>
      <c r="K11" s="192">
        <f>'Приложение 3'!L148</f>
        <v>8127.1</v>
      </c>
    </row>
    <row r="12" spans="1:12" x14ac:dyDescent="0.2">
      <c r="A12" s="6"/>
      <c r="B12" s="120"/>
      <c r="C12" s="120"/>
      <c r="D12" s="120"/>
      <c r="E12" s="120"/>
      <c r="F12" s="120"/>
      <c r="G12" s="120"/>
      <c r="H12" s="120"/>
      <c r="I12" s="7"/>
      <c r="J12" s="7"/>
      <c r="K12" s="7"/>
    </row>
    <row r="13" spans="1:12" x14ac:dyDescent="0.2">
      <c r="A13" s="6"/>
      <c r="B13" s="120"/>
      <c r="C13" s="120"/>
      <c r="D13" s="120"/>
      <c r="E13" s="120"/>
      <c r="F13" s="120"/>
      <c r="G13" s="120"/>
      <c r="H13" s="120"/>
      <c r="I13" s="7"/>
      <c r="J13" s="7"/>
      <c r="K13" s="7"/>
    </row>
    <row r="14" spans="1:12" x14ac:dyDescent="0.2">
      <c r="A14" s="6"/>
      <c r="B14" s="120"/>
      <c r="C14" s="120"/>
      <c r="D14" s="120"/>
      <c r="E14" s="120"/>
      <c r="F14" s="120"/>
      <c r="G14" s="120"/>
      <c r="H14" s="120"/>
      <c r="I14" s="7"/>
      <c r="J14" s="7"/>
      <c r="K14" s="7"/>
    </row>
  </sheetData>
  <mergeCells count="9">
    <mergeCell ref="E1:K1"/>
    <mergeCell ref="A2:K2"/>
    <mergeCell ref="B3:K3"/>
    <mergeCell ref="A4:A5"/>
    <mergeCell ref="B4:E5"/>
    <mergeCell ref="I4:K4"/>
    <mergeCell ref="F4:F5"/>
    <mergeCell ref="G4:G5"/>
    <mergeCell ref="H4:H5"/>
  </mergeCells>
  <pageMargins left="0.43307089999999998" right="0.2362205" top="0.70275589999999999" bottom="1.220866" header="0.3" footer="0.3"/>
  <pageSetup paperSize="9" scale="77" orientation="portrait" r:id="rId1"/>
  <headerFooter>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A50" zoomScaleSheetLayoutView="100" workbookViewId="0">
      <selection activeCell="B23" sqref="B23"/>
    </sheetView>
  </sheetViews>
  <sheetFormatPr defaultRowHeight="15.75" x14ac:dyDescent="0.2"/>
  <cols>
    <col min="1" max="1" width="66.83203125" style="15" customWidth="1"/>
    <col min="2" max="3" width="14.5" style="15" customWidth="1"/>
    <col min="4" max="4" width="15.1640625" style="13" customWidth="1"/>
    <col min="5" max="5" width="75.5" style="179" customWidth="1"/>
    <col min="6" max="6" width="17" style="14" customWidth="1"/>
    <col min="7" max="7" width="13.83203125" style="15" bestFit="1" customWidth="1"/>
    <col min="8" max="8" width="12.5" style="15" bestFit="1" customWidth="1"/>
    <col min="9" max="16384" width="9.33203125" style="15"/>
  </cols>
  <sheetData>
    <row r="1" spans="1:7" x14ac:dyDescent="0.25">
      <c r="A1" s="11"/>
      <c r="B1" s="286" t="s">
        <v>523</v>
      </c>
      <c r="C1" s="287"/>
      <c r="D1" s="287"/>
    </row>
    <row r="2" spans="1:7" x14ac:dyDescent="0.25">
      <c r="A2" s="11"/>
      <c r="B2" s="287"/>
      <c r="C2" s="287"/>
      <c r="D2" s="287"/>
    </row>
    <row r="3" spans="1:7" x14ac:dyDescent="0.25">
      <c r="A3" s="11"/>
      <c r="B3" s="287"/>
      <c r="C3" s="287"/>
      <c r="D3" s="287"/>
    </row>
    <row r="4" spans="1:7" ht="52.5" customHeight="1" x14ac:dyDescent="0.25">
      <c r="A4" s="11"/>
      <c r="B4" s="287"/>
      <c r="C4" s="287"/>
      <c r="D4" s="287"/>
      <c r="E4" s="174"/>
    </row>
    <row r="5" spans="1:7" ht="12.75" customHeight="1" x14ac:dyDescent="0.2">
      <c r="B5" s="29"/>
      <c r="C5" s="29"/>
      <c r="D5" s="29"/>
    </row>
    <row r="6" spans="1:7" ht="12.75" customHeight="1" x14ac:dyDescent="0.2">
      <c r="B6" s="29"/>
      <c r="C6" s="29"/>
      <c r="D6" s="29" t="s">
        <v>26</v>
      </c>
    </row>
    <row r="7" spans="1:7" ht="49.5" customHeight="1" x14ac:dyDescent="0.2">
      <c r="A7" s="270" t="s">
        <v>524</v>
      </c>
      <c r="B7" s="270"/>
      <c r="C7" s="270"/>
      <c r="D7" s="270"/>
    </row>
    <row r="8" spans="1:7" x14ac:dyDescent="0.2">
      <c r="A8" s="17"/>
      <c r="B8" s="17"/>
      <c r="C8" s="17"/>
      <c r="D8" s="18" t="s">
        <v>1</v>
      </c>
    </row>
    <row r="9" spans="1:7" s="21" customFormat="1" x14ac:dyDescent="0.2">
      <c r="A9" s="271" t="s">
        <v>27</v>
      </c>
      <c r="B9" s="272" t="s">
        <v>7</v>
      </c>
      <c r="C9" s="272"/>
      <c r="D9" s="272"/>
      <c r="E9" s="175"/>
      <c r="F9" s="20"/>
    </row>
    <row r="10" spans="1:7" s="21" customFormat="1" ht="16.5" customHeight="1" x14ac:dyDescent="0.2">
      <c r="A10" s="271"/>
      <c r="B10" s="246" t="s">
        <v>420</v>
      </c>
      <c r="C10" s="246" t="s">
        <v>496</v>
      </c>
      <c r="D10" s="246" t="s">
        <v>512</v>
      </c>
      <c r="E10" s="175"/>
      <c r="F10" s="20"/>
      <c r="G10" s="19"/>
    </row>
    <row r="11" spans="1:7" s="23" customFormat="1" x14ac:dyDescent="0.2">
      <c r="A11" s="22" t="s">
        <v>8</v>
      </c>
      <c r="B11" s="22" t="s">
        <v>9</v>
      </c>
      <c r="C11" s="22" t="s">
        <v>10</v>
      </c>
      <c r="D11" s="22" t="s">
        <v>11</v>
      </c>
      <c r="E11" s="175"/>
      <c r="F11" s="20"/>
    </row>
    <row r="12" spans="1:7" s="27" customFormat="1" x14ac:dyDescent="0.2">
      <c r="A12" s="24" t="s">
        <v>338</v>
      </c>
      <c r="B12" s="28">
        <v>27.5</v>
      </c>
      <c r="C12" s="28">
        <v>36.299999999999997</v>
      </c>
      <c r="D12" s="28">
        <v>32.799999999999997</v>
      </c>
      <c r="E12" s="187"/>
      <c r="F12" s="26"/>
    </row>
    <row r="13" spans="1:7" s="27" customFormat="1" x14ac:dyDescent="0.2">
      <c r="A13" s="24" t="s">
        <v>339</v>
      </c>
      <c r="B13" s="28">
        <v>16.8</v>
      </c>
      <c r="C13" s="28">
        <v>16</v>
      </c>
      <c r="D13" s="28">
        <v>14.2</v>
      </c>
      <c r="E13" s="187"/>
      <c r="F13" s="26"/>
    </row>
    <row r="14" spans="1:7" s="27" customFormat="1" hidden="1" x14ac:dyDescent="0.2">
      <c r="A14" s="24" t="s">
        <v>346</v>
      </c>
      <c r="B14" s="28"/>
      <c r="C14" s="28"/>
      <c r="D14" s="28"/>
      <c r="E14" s="187"/>
      <c r="F14" s="26"/>
    </row>
    <row r="15" spans="1:7" s="27" customFormat="1" x14ac:dyDescent="0.2">
      <c r="A15" s="24" t="s">
        <v>340</v>
      </c>
      <c r="B15" s="28">
        <v>6.8</v>
      </c>
      <c r="C15" s="28">
        <v>8.1999999999999993</v>
      </c>
      <c r="D15" s="28">
        <v>0</v>
      </c>
      <c r="E15" s="187"/>
      <c r="F15" s="26"/>
    </row>
    <row r="16" spans="1:7" s="27" customFormat="1" x14ac:dyDescent="0.2">
      <c r="A16" s="24" t="s">
        <v>341</v>
      </c>
      <c r="B16" s="28">
        <v>0</v>
      </c>
      <c r="C16" s="28">
        <v>2.1</v>
      </c>
      <c r="D16" s="28">
        <v>2.2000000000000002</v>
      </c>
      <c r="E16" s="187"/>
      <c r="F16" s="26"/>
    </row>
    <row r="17" spans="1:9" s="27" customFormat="1" x14ac:dyDescent="0.2">
      <c r="A17" s="24" t="s">
        <v>342</v>
      </c>
      <c r="B17" s="28">
        <v>0.9</v>
      </c>
      <c r="C17" s="28">
        <v>5.4</v>
      </c>
      <c r="D17" s="28">
        <v>5</v>
      </c>
      <c r="E17" s="187"/>
      <c r="F17" s="26"/>
    </row>
    <row r="18" spans="1:9" s="27" customFormat="1" x14ac:dyDescent="0.2">
      <c r="A18" s="24" t="s">
        <v>343</v>
      </c>
      <c r="B18" s="28">
        <v>32</v>
      </c>
      <c r="C18" s="28">
        <v>29.4</v>
      </c>
      <c r="D18" s="28">
        <v>26.9</v>
      </c>
      <c r="E18" s="187"/>
      <c r="F18" s="26"/>
    </row>
    <row r="19" spans="1:9" s="27" customFormat="1" ht="14.25" customHeight="1" x14ac:dyDescent="0.2">
      <c r="A19" s="24" t="s">
        <v>344</v>
      </c>
      <c r="B19" s="28">
        <v>23.4</v>
      </c>
      <c r="C19" s="28">
        <v>20.3</v>
      </c>
      <c r="D19" s="28">
        <v>20.7</v>
      </c>
      <c r="E19" s="187"/>
      <c r="F19" s="26"/>
    </row>
    <row r="20" spans="1:9" s="27" customFormat="1" ht="12" hidden="1" customHeight="1" x14ac:dyDescent="0.2">
      <c r="A20" s="24" t="s">
        <v>348</v>
      </c>
      <c r="B20" s="28"/>
      <c r="C20" s="28"/>
      <c r="D20" s="28"/>
      <c r="E20" s="187"/>
      <c r="F20" s="26"/>
    </row>
    <row r="21" spans="1:9" s="27" customFormat="1" hidden="1" x14ac:dyDescent="0.2">
      <c r="A21" s="24"/>
      <c r="B21" s="28"/>
      <c r="C21" s="28"/>
      <c r="D21" s="28"/>
      <c r="E21" s="187"/>
      <c r="F21" s="26"/>
    </row>
    <row r="22" spans="1:9" s="27" customFormat="1" hidden="1" x14ac:dyDescent="0.2">
      <c r="A22" s="24"/>
      <c r="B22" s="28"/>
      <c r="C22" s="28"/>
      <c r="D22" s="28"/>
      <c r="E22" s="187"/>
      <c r="F22" s="26"/>
    </row>
    <row r="23" spans="1:9" s="27" customFormat="1" x14ac:dyDescent="0.2">
      <c r="A23" s="64" t="s">
        <v>19</v>
      </c>
      <c r="B23" s="65">
        <f>B12+B13+B16+B17+B18+B19+B15+B20+B14</f>
        <v>107.39999999999999</v>
      </c>
      <c r="C23" s="65">
        <f t="shared" ref="C23:D23" si="0">C12+C13+C16+C17+C18+C19+C15+C20+C14</f>
        <v>117.69999999999999</v>
      </c>
      <c r="D23" s="65">
        <f t="shared" si="0"/>
        <v>101.8</v>
      </c>
      <c r="E23" s="187"/>
      <c r="F23" s="26"/>
    </row>
    <row r="24" spans="1:9" s="13" customFormat="1" x14ac:dyDescent="0.2">
      <c r="A24" s="15"/>
      <c r="E24" s="179"/>
      <c r="F24" s="14"/>
      <c r="G24" s="15"/>
      <c r="H24" s="15"/>
      <c r="I24" s="15"/>
    </row>
    <row r="25" spans="1:9" ht="12.75" customHeight="1" x14ac:dyDescent="0.2">
      <c r="B25" s="66"/>
      <c r="C25" s="66"/>
      <c r="D25" s="66" t="s">
        <v>29</v>
      </c>
    </row>
    <row r="26" spans="1:9" ht="76.5" customHeight="1" x14ac:dyDescent="0.2">
      <c r="A26" s="288" t="s">
        <v>525</v>
      </c>
      <c r="B26" s="288"/>
      <c r="C26" s="288"/>
      <c r="D26" s="288"/>
    </row>
    <row r="27" spans="1:9" ht="2.25" customHeight="1" x14ac:dyDescent="0.2">
      <c r="A27" s="17"/>
      <c r="B27" s="17"/>
      <c r="C27" s="17"/>
      <c r="D27" s="18" t="s">
        <v>1</v>
      </c>
    </row>
    <row r="28" spans="1:9" s="21" customFormat="1" x14ac:dyDescent="0.2">
      <c r="A28" s="271" t="s">
        <v>27</v>
      </c>
      <c r="B28" s="272" t="s">
        <v>7</v>
      </c>
      <c r="C28" s="272"/>
      <c r="D28" s="272"/>
      <c r="E28" s="175"/>
      <c r="F28" s="20"/>
    </row>
    <row r="29" spans="1:9" s="21" customFormat="1" ht="16.5" customHeight="1" x14ac:dyDescent="0.2">
      <c r="A29" s="271"/>
      <c r="B29" s="290" t="s">
        <v>420</v>
      </c>
      <c r="C29" s="291"/>
      <c r="D29" s="292"/>
      <c r="E29" s="175"/>
      <c r="F29" s="20"/>
      <c r="G29" s="19"/>
    </row>
    <row r="30" spans="1:9" s="23" customFormat="1" ht="15" customHeight="1" x14ac:dyDescent="0.2">
      <c r="A30" s="22" t="s">
        <v>8</v>
      </c>
      <c r="B30" s="293" t="s">
        <v>9</v>
      </c>
      <c r="C30" s="284"/>
      <c r="D30" s="285"/>
      <c r="E30" s="175"/>
      <c r="F30" s="20"/>
    </row>
    <row r="31" spans="1:9" s="27" customFormat="1" ht="15" customHeight="1" x14ac:dyDescent="0.2">
      <c r="A31" s="130" t="s">
        <v>345</v>
      </c>
      <c r="B31" s="283">
        <v>0</v>
      </c>
      <c r="C31" s="284"/>
      <c r="D31" s="285"/>
      <c r="E31" s="187"/>
      <c r="F31" s="26"/>
    </row>
    <row r="32" spans="1:9" s="27" customFormat="1" x14ac:dyDescent="0.2">
      <c r="A32" s="130" t="s">
        <v>338</v>
      </c>
      <c r="B32" s="283">
        <v>200</v>
      </c>
      <c r="C32" s="284"/>
      <c r="D32" s="285"/>
      <c r="E32" s="187"/>
      <c r="F32" s="26"/>
    </row>
    <row r="33" spans="1:9" s="27" customFormat="1" x14ac:dyDescent="0.2">
      <c r="A33" s="130" t="s">
        <v>339</v>
      </c>
      <c r="B33" s="283">
        <v>200</v>
      </c>
      <c r="C33" s="284"/>
      <c r="D33" s="285"/>
      <c r="E33" s="187"/>
      <c r="F33" s="26"/>
    </row>
    <row r="34" spans="1:9" s="27" customFormat="1" x14ac:dyDescent="0.2">
      <c r="A34" s="130" t="s">
        <v>346</v>
      </c>
      <c r="B34" s="283">
        <v>200</v>
      </c>
      <c r="C34" s="284"/>
      <c r="D34" s="285"/>
      <c r="E34" s="187"/>
      <c r="F34" s="26"/>
    </row>
    <row r="35" spans="1:9" s="27" customFormat="1" x14ac:dyDescent="0.2">
      <c r="A35" s="130" t="s">
        <v>340</v>
      </c>
      <c r="B35" s="283">
        <v>400</v>
      </c>
      <c r="C35" s="284"/>
      <c r="D35" s="285"/>
      <c r="E35" s="187"/>
      <c r="F35" s="26"/>
    </row>
    <row r="36" spans="1:9" s="27" customFormat="1" x14ac:dyDescent="0.2">
      <c r="A36" s="130" t="s">
        <v>341</v>
      </c>
      <c r="B36" s="283">
        <v>200</v>
      </c>
      <c r="C36" s="284"/>
      <c r="D36" s="285"/>
      <c r="E36" s="188"/>
      <c r="F36" s="26"/>
    </row>
    <row r="37" spans="1:9" s="27" customFormat="1" x14ac:dyDescent="0.2">
      <c r="A37" s="130" t="s">
        <v>342</v>
      </c>
      <c r="B37" s="283">
        <v>400</v>
      </c>
      <c r="C37" s="284"/>
      <c r="D37" s="285"/>
      <c r="E37" s="188"/>
      <c r="F37" s="26"/>
    </row>
    <row r="38" spans="1:9" s="27" customFormat="1" x14ac:dyDescent="0.2">
      <c r="A38" s="130" t="s">
        <v>343</v>
      </c>
      <c r="B38" s="283">
        <v>200</v>
      </c>
      <c r="C38" s="284"/>
      <c r="D38" s="285"/>
      <c r="E38" s="188"/>
      <c r="F38" s="26"/>
    </row>
    <row r="39" spans="1:9" s="27" customFormat="1" x14ac:dyDescent="0.2">
      <c r="A39" s="130" t="s">
        <v>344</v>
      </c>
      <c r="B39" s="283">
        <v>200</v>
      </c>
      <c r="C39" s="284"/>
      <c r="D39" s="285"/>
      <c r="E39" s="189"/>
      <c r="F39" s="26"/>
    </row>
    <row r="40" spans="1:9" s="27" customFormat="1" x14ac:dyDescent="0.2">
      <c r="A40" s="130" t="s">
        <v>347</v>
      </c>
      <c r="B40" s="283">
        <v>200</v>
      </c>
      <c r="C40" s="284"/>
      <c r="D40" s="285"/>
      <c r="E40" s="188"/>
      <c r="F40" s="26"/>
    </row>
    <row r="41" spans="1:9" s="13" customFormat="1" x14ac:dyDescent="0.2">
      <c r="A41" s="130" t="s">
        <v>348</v>
      </c>
      <c r="B41" s="294">
        <v>200</v>
      </c>
      <c r="C41" s="284"/>
      <c r="D41" s="285"/>
      <c r="E41" s="179"/>
      <c r="F41" s="14"/>
      <c r="G41" s="15"/>
      <c r="H41" s="15"/>
      <c r="I41" s="15"/>
    </row>
    <row r="42" spans="1:9" s="13" customFormat="1" x14ac:dyDescent="0.2">
      <c r="A42" s="131" t="s">
        <v>19</v>
      </c>
      <c r="B42" s="295">
        <f>B31+B32+B33+B34+B35+B36+B37+B38+B39+B40+B41</f>
        <v>2400</v>
      </c>
      <c r="C42" s="284"/>
      <c r="D42" s="285"/>
      <c r="E42" s="179"/>
      <c r="F42" s="14"/>
      <c r="G42" s="15"/>
      <c r="H42" s="15"/>
      <c r="I42" s="15"/>
    </row>
    <row r="43" spans="1:9" s="13" customFormat="1" x14ac:dyDescent="0.2">
      <c r="A43" s="21"/>
      <c r="B43" s="19"/>
      <c r="C43" s="19"/>
      <c r="D43" s="19"/>
      <c r="E43" s="179"/>
      <c r="F43" s="14"/>
      <c r="G43" s="15"/>
      <c r="H43" s="15"/>
      <c r="I43" s="15"/>
    </row>
    <row r="44" spans="1:9" ht="12.75" customHeight="1" x14ac:dyDescent="0.2">
      <c r="B44" s="66"/>
      <c r="C44" s="66"/>
      <c r="D44" s="66" t="s">
        <v>413</v>
      </c>
    </row>
    <row r="45" spans="1:9" ht="243.75" customHeight="1" x14ac:dyDescent="0.2">
      <c r="A45" s="289" t="s">
        <v>526</v>
      </c>
      <c r="B45" s="289"/>
      <c r="C45" s="289"/>
      <c r="D45" s="289"/>
    </row>
    <row r="46" spans="1:9" x14ac:dyDescent="0.2">
      <c r="A46" s="17"/>
      <c r="B46" s="17"/>
      <c r="C46" s="17"/>
      <c r="D46" s="18" t="s">
        <v>1</v>
      </c>
    </row>
    <row r="47" spans="1:9" s="21" customFormat="1" x14ac:dyDescent="0.2">
      <c r="A47" s="271" t="s">
        <v>27</v>
      </c>
      <c r="B47" s="272" t="s">
        <v>7</v>
      </c>
      <c r="C47" s="272"/>
      <c r="D47" s="272"/>
      <c r="E47" s="175"/>
      <c r="F47" s="20"/>
    </row>
    <row r="48" spans="1:9" s="21" customFormat="1" ht="16.5" customHeight="1" x14ac:dyDescent="0.2">
      <c r="A48" s="271"/>
      <c r="B48" s="218" t="s">
        <v>420</v>
      </c>
      <c r="C48" s="218" t="s">
        <v>496</v>
      </c>
      <c r="D48" s="218" t="s">
        <v>512</v>
      </c>
      <c r="E48" s="175"/>
      <c r="F48" s="20"/>
      <c r="G48" s="19"/>
    </row>
    <row r="49" spans="1:6" s="23" customFormat="1" x14ac:dyDescent="0.2">
      <c r="A49" s="22" t="s">
        <v>8</v>
      </c>
      <c r="B49" s="22" t="s">
        <v>9</v>
      </c>
      <c r="C49" s="22" t="s">
        <v>10</v>
      </c>
      <c r="D49" s="22" t="s">
        <v>417</v>
      </c>
      <c r="E49" s="175"/>
      <c r="F49" s="20"/>
    </row>
    <row r="50" spans="1:6" s="27" customFormat="1" x14ac:dyDescent="0.2">
      <c r="A50" s="130" t="s">
        <v>345</v>
      </c>
      <c r="B50" s="28">
        <v>4794.8999999999996</v>
      </c>
      <c r="C50" s="28">
        <v>5066.3999999999996</v>
      </c>
      <c r="D50" s="28">
        <v>7606.8</v>
      </c>
      <c r="E50" s="187"/>
      <c r="F50" s="26"/>
    </row>
    <row r="51" spans="1:6" s="27" customFormat="1" x14ac:dyDescent="0.2">
      <c r="A51" s="130" t="s">
        <v>338</v>
      </c>
      <c r="B51" s="28">
        <v>275</v>
      </c>
      <c r="C51" s="28">
        <v>280</v>
      </c>
      <c r="D51" s="28">
        <v>280</v>
      </c>
      <c r="E51" s="187"/>
      <c r="F51" s="26"/>
    </row>
    <row r="52" spans="1:6" s="27" customFormat="1" x14ac:dyDescent="0.2">
      <c r="A52" s="130" t="s">
        <v>339</v>
      </c>
      <c r="B52" s="28">
        <v>250</v>
      </c>
      <c r="C52" s="28">
        <v>260</v>
      </c>
      <c r="D52" s="28">
        <v>270</v>
      </c>
      <c r="E52" s="187"/>
      <c r="F52" s="26"/>
    </row>
    <row r="53" spans="1:6" s="27" customFormat="1" x14ac:dyDescent="0.2">
      <c r="A53" s="130" t="s">
        <v>346</v>
      </c>
      <c r="B53" s="28">
        <v>260</v>
      </c>
      <c r="C53" s="28">
        <v>270</v>
      </c>
      <c r="D53" s="28">
        <v>275</v>
      </c>
      <c r="E53" s="187"/>
      <c r="F53" s="26"/>
    </row>
    <row r="54" spans="1:6" s="27" customFormat="1" x14ac:dyDescent="0.2">
      <c r="A54" s="130" t="s">
        <v>340</v>
      </c>
      <c r="B54" s="28">
        <v>265</v>
      </c>
      <c r="C54" s="28">
        <v>275</v>
      </c>
      <c r="D54" s="28">
        <v>280</v>
      </c>
      <c r="E54" s="187"/>
      <c r="F54" s="26"/>
    </row>
    <row r="55" spans="1:6" s="27" customFormat="1" x14ac:dyDescent="0.2">
      <c r="A55" s="130" t="s">
        <v>341</v>
      </c>
      <c r="B55" s="28">
        <v>270</v>
      </c>
      <c r="C55" s="28">
        <v>280</v>
      </c>
      <c r="D55" s="28">
        <v>285</v>
      </c>
      <c r="E55" s="188"/>
      <c r="F55" s="26"/>
    </row>
    <row r="56" spans="1:6" s="27" customFormat="1" x14ac:dyDescent="0.2">
      <c r="A56" s="130" t="s">
        <v>342</v>
      </c>
      <c r="B56" s="28">
        <v>280</v>
      </c>
      <c r="C56" s="28">
        <v>285</v>
      </c>
      <c r="D56" s="28">
        <v>290</v>
      </c>
      <c r="E56" s="188"/>
      <c r="F56" s="26"/>
    </row>
    <row r="57" spans="1:6" s="27" customFormat="1" x14ac:dyDescent="0.2">
      <c r="A57" s="130" t="s">
        <v>343</v>
      </c>
      <c r="B57" s="28">
        <v>275</v>
      </c>
      <c r="C57" s="28">
        <v>285</v>
      </c>
      <c r="D57" s="28">
        <v>290</v>
      </c>
      <c r="E57" s="188"/>
      <c r="F57" s="26"/>
    </row>
    <row r="58" spans="1:6" s="27" customFormat="1" x14ac:dyDescent="0.2">
      <c r="A58" s="130" t="s">
        <v>344</v>
      </c>
      <c r="B58" s="28">
        <v>250</v>
      </c>
      <c r="C58" s="28">
        <v>260</v>
      </c>
      <c r="D58" s="28">
        <v>275</v>
      </c>
      <c r="E58" s="189"/>
      <c r="F58" s="26"/>
    </row>
    <row r="59" spans="1:6" s="27" customFormat="1" x14ac:dyDescent="0.2">
      <c r="A59" s="130" t="s">
        <v>347</v>
      </c>
      <c r="B59" s="28">
        <v>270</v>
      </c>
      <c r="C59" s="28">
        <v>275</v>
      </c>
      <c r="D59" s="28">
        <v>280</v>
      </c>
      <c r="E59" s="188"/>
      <c r="F59" s="26"/>
    </row>
    <row r="60" spans="1:6" x14ac:dyDescent="0.2">
      <c r="A60" s="130" t="s">
        <v>348</v>
      </c>
      <c r="B60" s="94">
        <v>265</v>
      </c>
      <c r="C60" s="94">
        <v>280</v>
      </c>
      <c r="D60" s="94">
        <v>285</v>
      </c>
    </row>
    <row r="61" spans="1:6" x14ac:dyDescent="0.2">
      <c r="A61" s="131" t="s">
        <v>19</v>
      </c>
      <c r="B61" s="95">
        <f>B50+B52+B55+B56+B57+B58+B59+B60+B51+B53+B54</f>
        <v>7454.9</v>
      </c>
      <c r="C61" s="95">
        <f t="shared" ref="C61:D61" si="1">C50+C52+C55+C56+C57+C58+C59+C60+C51+C53+C54</f>
        <v>7816.4</v>
      </c>
      <c r="D61" s="95">
        <f t="shared" si="1"/>
        <v>10416.799999999999</v>
      </c>
    </row>
  </sheetData>
  <mergeCells count="24">
    <mergeCell ref="A45:D45"/>
    <mergeCell ref="A47:A48"/>
    <mergeCell ref="B47:D47"/>
    <mergeCell ref="B29:D29"/>
    <mergeCell ref="B30:D30"/>
    <mergeCell ref="B32:D32"/>
    <mergeCell ref="B33:D33"/>
    <mergeCell ref="B34:D34"/>
    <mergeCell ref="B35:D35"/>
    <mergeCell ref="B36:D36"/>
    <mergeCell ref="B37:D37"/>
    <mergeCell ref="B38:D38"/>
    <mergeCell ref="B39:D39"/>
    <mergeCell ref="B40:D40"/>
    <mergeCell ref="B41:D41"/>
    <mergeCell ref="B42:D42"/>
    <mergeCell ref="B31:D31"/>
    <mergeCell ref="B28:D28"/>
    <mergeCell ref="A28:A29"/>
    <mergeCell ref="B1:D4"/>
    <mergeCell ref="A9:A10"/>
    <mergeCell ref="B9:D9"/>
    <mergeCell ref="A7:D7"/>
    <mergeCell ref="A26:D26"/>
  </mergeCells>
  <conditionalFormatting sqref="B1">
    <cfRule type="expression" dxfId="3" priority="1" stopIfTrue="1">
      <formula>#REF!&lt;&gt;""</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43" max="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topLeftCell="A7" zoomScaleSheetLayoutView="100" workbookViewId="0">
      <selection activeCell="E37" sqref="E37"/>
    </sheetView>
  </sheetViews>
  <sheetFormatPr defaultRowHeight="12.75" x14ac:dyDescent="0.2"/>
  <cols>
    <col min="1" max="1" width="37.1640625" style="30" customWidth="1"/>
    <col min="2" max="2" width="70.5" style="30" customWidth="1"/>
    <col min="3" max="3" width="18.6640625" style="30" bestFit="1" customWidth="1"/>
    <col min="4" max="4" width="19.33203125" style="30" customWidth="1"/>
    <col min="5" max="5" width="18" style="30" customWidth="1"/>
    <col min="6" max="6" width="24" style="30" customWidth="1"/>
    <col min="7" max="7" width="17.33203125" style="30" customWidth="1"/>
    <col min="8" max="8" width="17.5" style="30" customWidth="1"/>
    <col min="9" max="9" width="17" style="30" bestFit="1" customWidth="1"/>
    <col min="10" max="256" width="9.33203125" style="30"/>
    <col min="257" max="257" width="37.1640625" style="30" customWidth="1"/>
    <col min="258" max="258" width="70.5" style="30" customWidth="1"/>
    <col min="259" max="259" width="18.6640625" style="30" bestFit="1" customWidth="1"/>
    <col min="260" max="260" width="20.5" style="30" customWidth="1"/>
    <col min="261" max="261" width="18" style="30" customWidth="1"/>
    <col min="262" max="262" width="24" style="30" customWidth="1"/>
    <col min="263" max="263" width="17.33203125" style="30" customWidth="1"/>
    <col min="264" max="264" width="17.5" style="30" customWidth="1"/>
    <col min="265" max="265" width="17" style="30" bestFit="1" customWidth="1"/>
    <col min="266" max="512" width="9.33203125" style="30"/>
    <col min="513" max="513" width="37.1640625" style="30" customWidth="1"/>
    <col min="514" max="514" width="70.5" style="30" customWidth="1"/>
    <col min="515" max="515" width="18.6640625" style="30" bestFit="1" customWidth="1"/>
    <col min="516" max="516" width="20.5" style="30" customWidth="1"/>
    <col min="517" max="517" width="18" style="30" customWidth="1"/>
    <col min="518" max="518" width="24" style="30" customWidth="1"/>
    <col min="519" max="519" width="17.33203125" style="30" customWidth="1"/>
    <col min="520" max="520" width="17.5" style="30" customWidth="1"/>
    <col min="521" max="521" width="17" style="30" bestFit="1" customWidth="1"/>
    <col min="522" max="768" width="9.33203125" style="30"/>
    <col min="769" max="769" width="37.1640625" style="30" customWidth="1"/>
    <col min="770" max="770" width="70.5" style="30" customWidth="1"/>
    <col min="771" max="771" width="18.6640625" style="30" bestFit="1" customWidth="1"/>
    <col min="772" max="772" width="20.5" style="30" customWidth="1"/>
    <col min="773" max="773" width="18" style="30" customWidth="1"/>
    <col min="774" max="774" width="24" style="30" customWidth="1"/>
    <col min="775" max="775" width="17.33203125" style="30" customWidth="1"/>
    <col min="776" max="776" width="17.5" style="30" customWidth="1"/>
    <col min="777" max="777" width="17" style="30" bestFit="1" customWidth="1"/>
    <col min="778" max="1024" width="9.33203125" style="30"/>
    <col min="1025" max="1025" width="37.1640625" style="30" customWidth="1"/>
    <col min="1026" max="1026" width="70.5" style="30" customWidth="1"/>
    <col min="1027" max="1027" width="18.6640625" style="30" bestFit="1" customWidth="1"/>
    <col min="1028" max="1028" width="20.5" style="30" customWidth="1"/>
    <col min="1029" max="1029" width="18" style="30" customWidth="1"/>
    <col min="1030" max="1030" width="24" style="30" customWidth="1"/>
    <col min="1031" max="1031" width="17.33203125" style="30" customWidth="1"/>
    <col min="1032" max="1032" width="17.5" style="30" customWidth="1"/>
    <col min="1033" max="1033" width="17" style="30" bestFit="1" customWidth="1"/>
    <col min="1034" max="1280" width="9.33203125" style="30"/>
    <col min="1281" max="1281" width="37.1640625" style="30" customWidth="1"/>
    <col min="1282" max="1282" width="70.5" style="30" customWidth="1"/>
    <col min="1283" max="1283" width="18.6640625" style="30" bestFit="1" customWidth="1"/>
    <col min="1284" max="1284" width="20.5" style="30" customWidth="1"/>
    <col min="1285" max="1285" width="18" style="30" customWidth="1"/>
    <col min="1286" max="1286" width="24" style="30" customWidth="1"/>
    <col min="1287" max="1287" width="17.33203125" style="30" customWidth="1"/>
    <col min="1288" max="1288" width="17.5" style="30" customWidth="1"/>
    <col min="1289" max="1289" width="17" style="30" bestFit="1" customWidth="1"/>
    <col min="1290" max="1536" width="9.33203125" style="30"/>
    <col min="1537" max="1537" width="37.1640625" style="30" customWidth="1"/>
    <col min="1538" max="1538" width="70.5" style="30" customWidth="1"/>
    <col min="1539" max="1539" width="18.6640625" style="30" bestFit="1" customWidth="1"/>
    <col min="1540" max="1540" width="20.5" style="30" customWidth="1"/>
    <col min="1541" max="1541" width="18" style="30" customWidth="1"/>
    <col min="1542" max="1542" width="24" style="30" customWidth="1"/>
    <col min="1543" max="1543" width="17.33203125" style="30" customWidth="1"/>
    <col min="1544" max="1544" width="17.5" style="30" customWidth="1"/>
    <col min="1545" max="1545" width="17" style="30" bestFit="1" customWidth="1"/>
    <col min="1546" max="1792" width="9.33203125" style="30"/>
    <col min="1793" max="1793" width="37.1640625" style="30" customWidth="1"/>
    <col min="1794" max="1794" width="70.5" style="30" customWidth="1"/>
    <col min="1795" max="1795" width="18.6640625" style="30" bestFit="1" customWidth="1"/>
    <col min="1796" max="1796" width="20.5" style="30" customWidth="1"/>
    <col min="1797" max="1797" width="18" style="30" customWidth="1"/>
    <col min="1798" max="1798" width="24" style="30" customWidth="1"/>
    <col min="1799" max="1799" width="17.33203125" style="30" customWidth="1"/>
    <col min="1800" max="1800" width="17.5" style="30" customWidth="1"/>
    <col min="1801" max="1801" width="17" style="30" bestFit="1" customWidth="1"/>
    <col min="1802" max="2048" width="9.33203125" style="30"/>
    <col min="2049" max="2049" width="37.1640625" style="30" customWidth="1"/>
    <col min="2050" max="2050" width="70.5" style="30" customWidth="1"/>
    <col min="2051" max="2051" width="18.6640625" style="30" bestFit="1" customWidth="1"/>
    <col min="2052" max="2052" width="20.5" style="30" customWidth="1"/>
    <col min="2053" max="2053" width="18" style="30" customWidth="1"/>
    <col min="2054" max="2054" width="24" style="30" customWidth="1"/>
    <col min="2055" max="2055" width="17.33203125" style="30" customWidth="1"/>
    <col min="2056" max="2056" width="17.5" style="30" customWidth="1"/>
    <col min="2057" max="2057" width="17" style="30" bestFit="1" customWidth="1"/>
    <col min="2058" max="2304" width="9.33203125" style="30"/>
    <col min="2305" max="2305" width="37.1640625" style="30" customWidth="1"/>
    <col min="2306" max="2306" width="70.5" style="30" customWidth="1"/>
    <col min="2307" max="2307" width="18.6640625" style="30" bestFit="1" customWidth="1"/>
    <col min="2308" max="2308" width="20.5" style="30" customWidth="1"/>
    <col min="2309" max="2309" width="18" style="30" customWidth="1"/>
    <col min="2310" max="2310" width="24" style="30" customWidth="1"/>
    <col min="2311" max="2311" width="17.33203125" style="30" customWidth="1"/>
    <col min="2312" max="2312" width="17.5" style="30" customWidth="1"/>
    <col min="2313" max="2313" width="17" style="30" bestFit="1" customWidth="1"/>
    <col min="2314" max="2560" width="9.33203125" style="30"/>
    <col min="2561" max="2561" width="37.1640625" style="30" customWidth="1"/>
    <col min="2562" max="2562" width="70.5" style="30" customWidth="1"/>
    <col min="2563" max="2563" width="18.6640625" style="30" bestFit="1" customWidth="1"/>
    <col min="2564" max="2564" width="20.5" style="30" customWidth="1"/>
    <col min="2565" max="2565" width="18" style="30" customWidth="1"/>
    <col min="2566" max="2566" width="24" style="30" customWidth="1"/>
    <col min="2567" max="2567" width="17.33203125" style="30" customWidth="1"/>
    <col min="2568" max="2568" width="17.5" style="30" customWidth="1"/>
    <col min="2569" max="2569" width="17" style="30" bestFit="1" customWidth="1"/>
    <col min="2570" max="2816" width="9.33203125" style="30"/>
    <col min="2817" max="2817" width="37.1640625" style="30" customWidth="1"/>
    <col min="2818" max="2818" width="70.5" style="30" customWidth="1"/>
    <col min="2819" max="2819" width="18.6640625" style="30" bestFit="1" customWidth="1"/>
    <col min="2820" max="2820" width="20.5" style="30" customWidth="1"/>
    <col min="2821" max="2821" width="18" style="30" customWidth="1"/>
    <col min="2822" max="2822" width="24" style="30" customWidth="1"/>
    <col min="2823" max="2823" width="17.33203125" style="30" customWidth="1"/>
    <col min="2824" max="2824" width="17.5" style="30" customWidth="1"/>
    <col min="2825" max="2825" width="17" style="30" bestFit="1" customWidth="1"/>
    <col min="2826" max="3072" width="9.33203125" style="30"/>
    <col min="3073" max="3073" width="37.1640625" style="30" customWidth="1"/>
    <col min="3074" max="3074" width="70.5" style="30" customWidth="1"/>
    <col min="3075" max="3075" width="18.6640625" style="30" bestFit="1" customWidth="1"/>
    <col min="3076" max="3076" width="20.5" style="30" customWidth="1"/>
    <col min="3077" max="3077" width="18" style="30" customWidth="1"/>
    <col min="3078" max="3078" width="24" style="30" customWidth="1"/>
    <col min="3079" max="3079" width="17.33203125" style="30" customWidth="1"/>
    <col min="3080" max="3080" width="17.5" style="30" customWidth="1"/>
    <col min="3081" max="3081" width="17" style="30" bestFit="1" customWidth="1"/>
    <col min="3082" max="3328" width="9.33203125" style="30"/>
    <col min="3329" max="3329" width="37.1640625" style="30" customWidth="1"/>
    <col min="3330" max="3330" width="70.5" style="30" customWidth="1"/>
    <col min="3331" max="3331" width="18.6640625" style="30" bestFit="1" customWidth="1"/>
    <col min="3332" max="3332" width="20.5" style="30" customWidth="1"/>
    <col min="3333" max="3333" width="18" style="30" customWidth="1"/>
    <col min="3334" max="3334" width="24" style="30" customWidth="1"/>
    <col min="3335" max="3335" width="17.33203125" style="30" customWidth="1"/>
    <col min="3336" max="3336" width="17.5" style="30" customWidth="1"/>
    <col min="3337" max="3337" width="17" style="30" bestFit="1" customWidth="1"/>
    <col min="3338" max="3584" width="9.33203125" style="30"/>
    <col min="3585" max="3585" width="37.1640625" style="30" customWidth="1"/>
    <col min="3586" max="3586" width="70.5" style="30" customWidth="1"/>
    <col min="3587" max="3587" width="18.6640625" style="30" bestFit="1" customWidth="1"/>
    <col min="3588" max="3588" width="20.5" style="30" customWidth="1"/>
    <col min="3589" max="3589" width="18" style="30" customWidth="1"/>
    <col min="3590" max="3590" width="24" style="30" customWidth="1"/>
    <col min="3591" max="3591" width="17.33203125" style="30" customWidth="1"/>
    <col min="3592" max="3592" width="17.5" style="30" customWidth="1"/>
    <col min="3593" max="3593" width="17" style="30" bestFit="1" customWidth="1"/>
    <col min="3594" max="3840" width="9.33203125" style="30"/>
    <col min="3841" max="3841" width="37.1640625" style="30" customWidth="1"/>
    <col min="3842" max="3842" width="70.5" style="30" customWidth="1"/>
    <col min="3843" max="3843" width="18.6640625" style="30" bestFit="1" customWidth="1"/>
    <col min="3844" max="3844" width="20.5" style="30" customWidth="1"/>
    <col min="3845" max="3845" width="18" style="30" customWidth="1"/>
    <col min="3846" max="3846" width="24" style="30" customWidth="1"/>
    <col min="3847" max="3847" width="17.33203125" style="30" customWidth="1"/>
    <col min="3848" max="3848" width="17.5" style="30" customWidth="1"/>
    <col min="3849" max="3849" width="17" style="30" bestFit="1" customWidth="1"/>
    <col min="3850" max="4096" width="9.33203125" style="30"/>
    <col min="4097" max="4097" width="37.1640625" style="30" customWidth="1"/>
    <col min="4098" max="4098" width="70.5" style="30" customWidth="1"/>
    <col min="4099" max="4099" width="18.6640625" style="30" bestFit="1" customWidth="1"/>
    <col min="4100" max="4100" width="20.5" style="30" customWidth="1"/>
    <col min="4101" max="4101" width="18" style="30" customWidth="1"/>
    <col min="4102" max="4102" width="24" style="30" customWidth="1"/>
    <col min="4103" max="4103" width="17.33203125" style="30" customWidth="1"/>
    <col min="4104" max="4104" width="17.5" style="30" customWidth="1"/>
    <col min="4105" max="4105" width="17" style="30" bestFit="1" customWidth="1"/>
    <col min="4106" max="4352" width="9.33203125" style="30"/>
    <col min="4353" max="4353" width="37.1640625" style="30" customWidth="1"/>
    <col min="4354" max="4354" width="70.5" style="30" customWidth="1"/>
    <col min="4355" max="4355" width="18.6640625" style="30" bestFit="1" customWidth="1"/>
    <col min="4356" max="4356" width="20.5" style="30" customWidth="1"/>
    <col min="4357" max="4357" width="18" style="30" customWidth="1"/>
    <col min="4358" max="4358" width="24" style="30" customWidth="1"/>
    <col min="4359" max="4359" width="17.33203125" style="30" customWidth="1"/>
    <col min="4360" max="4360" width="17.5" style="30" customWidth="1"/>
    <col min="4361" max="4361" width="17" style="30" bestFit="1" customWidth="1"/>
    <col min="4362" max="4608" width="9.33203125" style="30"/>
    <col min="4609" max="4609" width="37.1640625" style="30" customWidth="1"/>
    <col min="4610" max="4610" width="70.5" style="30" customWidth="1"/>
    <col min="4611" max="4611" width="18.6640625" style="30" bestFit="1" customWidth="1"/>
    <col min="4612" max="4612" width="20.5" style="30" customWidth="1"/>
    <col min="4613" max="4613" width="18" style="30" customWidth="1"/>
    <col min="4614" max="4614" width="24" style="30" customWidth="1"/>
    <col min="4615" max="4615" width="17.33203125" style="30" customWidth="1"/>
    <col min="4616" max="4616" width="17.5" style="30" customWidth="1"/>
    <col min="4617" max="4617" width="17" style="30" bestFit="1" customWidth="1"/>
    <col min="4618" max="4864" width="9.33203125" style="30"/>
    <col min="4865" max="4865" width="37.1640625" style="30" customWidth="1"/>
    <col min="4866" max="4866" width="70.5" style="30" customWidth="1"/>
    <col min="4867" max="4867" width="18.6640625" style="30" bestFit="1" customWidth="1"/>
    <col min="4868" max="4868" width="20.5" style="30" customWidth="1"/>
    <col min="4869" max="4869" width="18" style="30" customWidth="1"/>
    <col min="4870" max="4870" width="24" style="30" customWidth="1"/>
    <col min="4871" max="4871" width="17.33203125" style="30" customWidth="1"/>
    <col min="4872" max="4872" width="17.5" style="30" customWidth="1"/>
    <col min="4873" max="4873" width="17" style="30" bestFit="1" customWidth="1"/>
    <col min="4874" max="5120" width="9.33203125" style="30"/>
    <col min="5121" max="5121" width="37.1640625" style="30" customWidth="1"/>
    <col min="5122" max="5122" width="70.5" style="30" customWidth="1"/>
    <col min="5123" max="5123" width="18.6640625" style="30" bestFit="1" customWidth="1"/>
    <col min="5124" max="5124" width="20.5" style="30" customWidth="1"/>
    <col min="5125" max="5125" width="18" style="30" customWidth="1"/>
    <col min="5126" max="5126" width="24" style="30" customWidth="1"/>
    <col min="5127" max="5127" width="17.33203125" style="30" customWidth="1"/>
    <col min="5128" max="5128" width="17.5" style="30" customWidth="1"/>
    <col min="5129" max="5129" width="17" style="30" bestFit="1" customWidth="1"/>
    <col min="5130" max="5376" width="9.33203125" style="30"/>
    <col min="5377" max="5377" width="37.1640625" style="30" customWidth="1"/>
    <col min="5378" max="5378" width="70.5" style="30" customWidth="1"/>
    <col min="5379" max="5379" width="18.6640625" style="30" bestFit="1" customWidth="1"/>
    <col min="5380" max="5380" width="20.5" style="30" customWidth="1"/>
    <col min="5381" max="5381" width="18" style="30" customWidth="1"/>
    <col min="5382" max="5382" width="24" style="30" customWidth="1"/>
    <col min="5383" max="5383" width="17.33203125" style="30" customWidth="1"/>
    <col min="5384" max="5384" width="17.5" style="30" customWidth="1"/>
    <col min="5385" max="5385" width="17" style="30" bestFit="1" customWidth="1"/>
    <col min="5386" max="5632" width="9.33203125" style="30"/>
    <col min="5633" max="5633" width="37.1640625" style="30" customWidth="1"/>
    <col min="5634" max="5634" width="70.5" style="30" customWidth="1"/>
    <col min="5635" max="5635" width="18.6640625" style="30" bestFit="1" customWidth="1"/>
    <col min="5636" max="5636" width="20.5" style="30" customWidth="1"/>
    <col min="5637" max="5637" width="18" style="30" customWidth="1"/>
    <col min="5638" max="5638" width="24" style="30" customWidth="1"/>
    <col min="5639" max="5639" width="17.33203125" style="30" customWidth="1"/>
    <col min="5640" max="5640" width="17.5" style="30" customWidth="1"/>
    <col min="5641" max="5641" width="17" style="30" bestFit="1" customWidth="1"/>
    <col min="5642" max="5888" width="9.33203125" style="30"/>
    <col min="5889" max="5889" width="37.1640625" style="30" customWidth="1"/>
    <col min="5890" max="5890" width="70.5" style="30" customWidth="1"/>
    <col min="5891" max="5891" width="18.6640625" style="30" bestFit="1" customWidth="1"/>
    <col min="5892" max="5892" width="20.5" style="30" customWidth="1"/>
    <col min="5893" max="5893" width="18" style="30" customWidth="1"/>
    <col min="5894" max="5894" width="24" style="30" customWidth="1"/>
    <col min="5895" max="5895" width="17.33203125" style="30" customWidth="1"/>
    <col min="5896" max="5896" width="17.5" style="30" customWidth="1"/>
    <col min="5897" max="5897" width="17" style="30" bestFit="1" customWidth="1"/>
    <col min="5898" max="6144" width="9.33203125" style="30"/>
    <col min="6145" max="6145" width="37.1640625" style="30" customWidth="1"/>
    <col min="6146" max="6146" width="70.5" style="30" customWidth="1"/>
    <col min="6147" max="6147" width="18.6640625" style="30" bestFit="1" customWidth="1"/>
    <col min="6148" max="6148" width="20.5" style="30" customWidth="1"/>
    <col min="6149" max="6149" width="18" style="30" customWidth="1"/>
    <col min="6150" max="6150" width="24" style="30" customWidth="1"/>
    <col min="6151" max="6151" width="17.33203125" style="30" customWidth="1"/>
    <col min="6152" max="6152" width="17.5" style="30" customWidth="1"/>
    <col min="6153" max="6153" width="17" style="30" bestFit="1" customWidth="1"/>
    <col min="6154" max="6400" width="9.33203125" style="30"/>
    <col min="6401" max="6401" width="37.1640625" style="30" customWidth="1"/>
    <col min="6402" max="6402" width="70.5" style="30" customWidth="1"/>
    <col min="6403" max="6403" width="18.6640625" style="30" bestFit="1" customWidth="1"/>
    <col min="6404" max="6404" width="20.5" style="30" customWidth="1"/>
    <col min="6405" max="6405" width="18" style="30" customWidth="1"/>
    <col min="6406" max="6406" width="24" style="30" customWidth="1"/>
    <col min="6407" max="6407" width="17.33203125" style="30" customWidth="1"/>
    <col min="6408" max="6408" width="17.5" style="30" customWidth="1"/>
    <col min="6409" max="6409" width="17" style="30" bestFit="1" customWidth="1"/>
    <col min="6410" max="6656" width="9.33203125" style="30"/>
    <col min="6657" max="6657" width="37.1640625" style="30" customWidth="1"/>
    <col min="6658" max="6658" width="70.5" style="30" customWidth="1"/>
    <col min="6659" max="6659" width="18.6640625" style="30" bestFit="1" customWidth="1"/>
    <col min="6660" max="6660" width="20.5" style="30" customWidth="1"/>
    <col min="6661" max="6661" width="18" style="30" customWidth="1"/>
    <col min="6662" max="6662" width="24" style="30" customWidth="1"/>
    <col min="6663" max="6663" width="17.33203125" style="30" customWidth="1"/>
    <col min="6664" max="6664" width="17.5" style="30" customWidth="1"/>
    <col min="6665" max="6665" width="17" style="30" bestFit="1" customWidth="1"/>
    <col min="6666" max="6912" width="9.33203125" style="30"/>
    <col min="6913" max="6913" width="37.1640625" style="30" customWidth="1"/>
    <col min="6914" max="6914" width="70.5" style="30" customWidth="1"/>
    <col min="6915" max="6915" width="18.6640625" style="30" bestFit="1" customWidth="1"/>
    <col min="6916" max="6916" width="20.5" style="30" customWidth="1"/>
    <col min="6917" max="6917" width="18" style="30" customWidth="1"/>
    <col min="6918" max="6918" width="24" style="30" customWidth="1"/>
    <col min="6919" max="6919" width="17.33203125" style="30" customWidth="1"/>
    <col min="6920" max="6920" width="17.5" style="30" customWidth="1"/>
    <col min="6921" max="6921" width="17" style="30" bestFit="1" customWidth="1"/>
    <col min="6922" max="7168" width="9.33203125" style="30"/>
    <col min="7169" max="7169" width="37.1640625" style="30" customWidth="1"/>
    <col min="7170" max="7170" width="70.5" style="30" customWidth="1"/>
    <col min="7171" max="7171" width="18.6640625" style="30" bestFit="1" customWidth="1"/>
    <col min="7172" max="7172" width="20.5" style="30" customWidth="1"/>
    <col min="7173" max="7173" width="18" style="30" customWidth="1"/>
    <col min="7174" max="7174" width="24" style="30" customWidth="1"/>
    <col min="7175" max="7175" width="17.33203125" style="30" customWidth="1"/>
    <col min="7176" max="7176" width="17.5" style="30" customWidth="1"/>
    <col min="7177" max="7177" width="17" style="30" bestFit="1" customWidth="1"/>
    <col min="7178" max="7424" width="9.33203125" style="30"/>
    <col min="7425" max="7425" width="37.1640625" style="30" customWidth="1"/>
    <col min="7426" max="7426" width="70.5" style="30" customWidth="1"/>
    <col min="7427" max="7427" width="18.6640625" style="30" bestFit="1" customWidth="1"/>
    <col min="7428" max="7428" width="20.5" style="30" customWidth="1"/>
    <col min="7429" max="7429" width="18" style="30" customWidth="1"/>
    <col min="7430" max="7430" width="24" style="30" customWidth="1"/>
    <col min="7431" max="7431" width="17.33203125" style="30" customWidth="1"/>
    <col min="7432" max="7432" width="17.5" style="30" customWidth="1"/>
    <col min="7433" max="7433" width="17" style="30" bestFit="1" customWidth="1"/>
    <col min="7434" max="7680" width="9.33203125" style="30"/>
    <col min="7681" max="7681" width="37.1640625" style="30" customWidth="1"/>
    <col min="7682" max="7682" width="70.5" style="30" customWidth="1"/>
    <col min="7683" max="7683" width="18.6640625" style="30" bestFit="1" customWidth="1"/>
    <col min="7684" max="7684" width="20.5" style="30" customWidth="1"/>
    <col min="7685" max="7685" width="18" style="30" customWidth="1"/>
    <col min="7686" max="7686" width="24" style="30" customWidth="1"/>
    <col min="7687" max="7687" width="17.33203125" style="30" customWidth="1"/>
    <col min="7688" max="7688" width="17.5" style="30" customWidth="1"/>
    <col min="7689" max="7689" width="17" style="30" bestFit="1" customWidth="1"/>
    <col min="7690" max="7936" width="9.33203125" style="30"/>
    <col min="7937" max="7937" width="37.1640625" style="30" customWidth="1"/>
    <col min="7938" max="7938" width="70.5" style="30" customWidth="1"/>
    <col min="7939" max="7939" width="18.6640625" style="30" bestFit="1" customWidth="1"/>
    <col min="7940" max="7940" width="20.5" style="30" customWidth="1"/>
    <col min="7941" max="7941" width="18" style="30" customWidth="1"/>
    <col min="7942" max="7942" width="24" style="30" customWidth="1"/>
    <col min="7943" max="7943" width="17.33203125" style="30" customWidth="1"/>
    <col min="7944" max="7944" width="17.5" style="30" customWidth="1"/>
    <col min="7945" max="7945" width="17" style="30" bestFit="1" customWidth="1"/>
    <col min="7946" max="8192" width="9.33203125" style="30"/>
    <col min="8193" max="8193" width="37.1640625" style="30" customWidth="1"/>
    <col min="8194" max="8194" width="70.5" style="30" customWidth="1"/>
    <col min="8195" max="8195" width="18.6640625" style="30" bestFit="1" customWidth="1"/>
    <col min="8196" max="8196" width="20.5" style="30" customWidth="1"/>
    <col min="8197" max="8197" width="18" style="30" customWidth="1"/>
    <col min="8198" max="8198" width="24" style="30" customWidth="1"/>
    <col min="8199" max="8199" width="17.33203125" style="30" customWidth="1"/>
    <col min="8200" max="8200" width="17.5" style="30" customWidth="1"/>
    <col min="8201" max="8201" width="17" style="30" bestFit="1" customWidth="1"/>
    <col min="8202" max="8448" width="9.33203125" style="30"/>
    <col min="8449" max="8449" width="37.1640625" style="30" customWidth="1"/>
    <col min="8450" max="8450" width="70.5" style="30" customWidth="1"/>
    <col min="8451" max="8451" width="18.6640625" style="30" bestFit="1" customWidth="1"/>
    <col min="8452" max="8452" width="20.5" style="30" customWidth="1"/>
    <col min="8453" max="8453" width="18" style="30" customWidth="1"/>
    <col min="8454" max="8454" width="24" style="30" customWidth="1"/>
    <col min="8455" max="8455" width="17.33203125" style="30" customWidth="1"/>
    <col min="8456" max="8456" width="17.5" style="30" customWidth="1"/>
    <col min="8457" max="8457" width="17" style="30" bestFit="1" customWidth="1"/>
    <col min="8458" max="8704" width="9.33203125" style="30"/>
    <col min="8705" max="8705" width="37.1640625" style="30" customWidth="1"/>
    <col min="8706" max="8706" width="70.5" style="30" customWidth="1"/>
    <col min="8707" max="8707" width="18.6640625" style="30" bestFit="1" customWidth="1"/>
    <col min="8708" max="8708" width="20.5" style="30" customWidth="1"/>
    <col min="8709" max="8709" width="18" style="30" customWidth="1"/>
    <col min="8710" max="8710" width="24" style="30" customWidth="1"/>
    <col min="8711" max="8711" width="17.33203125" style="30" customWidth="1"/>
    <col min="8712" max="8712" width="17.5" style="30" customWidth="1"/>
    <col min="8713" max="8713" width="17" style="30" bestFit="1" customWidth="1"/>
    <col min="8714" max="8960" width="9.33203125" style="30"/>
    <col min="8961" max="8961" width="37.1640625" style="30" customWidth="1"/>
    <col min="8962" max="8962" width="70.5" style="30" customWidth="1"/>
    <col min="8963" max="8963" width="18.6640625" style="30" bestFit="1" customWidth="1"/>
    <col min="8964" max="8964" width="20.5" style="30" customWidth="1"/>
    <col min="8965" max="8965" width="18" style="30" customWidth="1"/>
    <col min="8966" max="8966" width="24" style="30" customWidth="1"/>
    <col min="8967" max="8967" width="17.33203125" style="30" customWidth="1"/>
    <col min="8968" max="8968" width="17.5" style="30" customWidth="1"/>
    <col min="8969" max="8969" width="17" style="30" bestFit="1" customWidth="1"/>
    <col min="8970" max="9216" width="9.33203125" style="30"/>
    <col min="9217" max="9217" width="37.1640625" style="30" customWidth="1"/>
    <col min="9218" max="9218" width="70.5" style="30" customWidth="1"/>
    <col min="9219" max="9219" width="18.6640625" style="30" bestFit="1" customWidth="1"/>
    <col min="9220" max="9220" width="20.5" style="30" customWidth="1"/>
    <col min="9221" max="9221" width="18" style="30" customWidth="1"/>
    <col min="9222" max="9222" width="24" style="30" customWidth="1"/>
    <col min="9223" max="9223" width="17.33203125" style="30" customWidth="1"/>
    <col min="9224" max="9224" width="17.5" style="30" customWidth="1"/>
    <col min="9225" max="9225" width="17" style="30" bestFit="1" customWidth="1"/>
    <col min="9226" max="9472" width="9.33203125" style="30"/>
    <col min="9473" max="9473" width="37.1640625" style="30" customWidth="1"/>
    <col min="9474" max="9474" width="70.5" style="30" customWidth="1"/>
    <col min="9475" max="9475" width="18.6640625" style="30" bestFit="1" customWidth="1"/>
    <col min="9476" max="9476" width="20.5" style="30" customWidth="1"/>
    <col min="9477" max="9477" width="18" style="30" customWidth="1"/>
    <col min="9478" max="9478" width="24" style="30" customWidth="1"/>
    <col min="9479" max="9479" width="17.33203125" style="30" customWidth="1"/>
    <col min="9480" max="9480" width="17.5" style="30" customWidth="1"/>
    <col min="9481" max="9481" width="17" style="30" bestFit="1" customWidth="1"/>
    <col min="9482" max="9728" width="9.33203125" style="30"/>
    <col min="9729" max="9729" width="37.1640625" style="30" customWidth="1"/>
    <col min="9730" max="9730" width="70.5" style="30" customWidth="1"/>
    <col min="9731" max="9731" width="18.6640625" style="30" bestFit="1" customWidth="1"/>
    <col min="9732" max="9732" width="20.5" style="30" customWidth="1"/>
    <col min="9733" max="9733" width="18" style="30" customWidth="1"/>
    <col min="9734" max="9734" width="24" style="30" customWidth="1"/>
    <col min="9735" max="9735" width="17.33203125" style="30" customWidth="1"/>
    <col min="9736" max="9736" width="17.5" style="30" customWidth="1"/>
    <col min="9737" max="9737" width="17" style="30" bestFit="1" customWidth="1"/>
    <col min="9738" max="9984" width="9.33203125" style="30"/>
    <col min="9985" max="9985" width="37.1640625" style="30" customWidth="1"/>
    <col min="9986" max="9986" width="70.5" style="30" customWidth="1"/>
    <col min="9987" max="9987" width="18.6640625" style="30" bestFit="1" customWidth="1"/>
    <col min="9988" max="9988" width="20.5" style="30" customWidth="1"/>
    <col min="9989" max="9989" width="18" style="30" customWidth="1"/>
    <col min="9990" max="9990" width="24" style="30" customWidth="1"/>
    <col min="9991" max="9991" width="17.33203125" style="30" customWidth="1"/>
    <col min="9992" max="9992" width="17.5" style="30" customWidth="1"/>
    <col min="9993" max="9993" width="17" style="30" bestFit="1" customWidth="1"/>
    <col min="9994" max="10240" width="9.33203125" style="30"/>
    <col min="10241" max="10241" width="37.1640625" style="30" customWidth="1"/>
    <col min="10242" max="10242" width="70.5" style="30" customWidth="1"/>
    <col min="10243" max="10243" width="18.6640625" style="30" bestFit="1" customWidth="1"/>
    <col min="10244" max="10244" width="20.5" style="30" customWidth="1"/>
    <col min="10245" max="10245" width="18" style="30" customWidth="1"/>
    <col min="10246" max="10246" width="24" style="30" customWidth="1"/>
    <col min="10247" max="10247" width="17.33203125" style="30" customWidth="1"/>
    <col min="10248" max="10248" width="17.5" style="30" customWidth="1"/>
    <col min="10249" max="10249" width="17" style="30" bestFit="1" customWidth="1"/>
    <col min="10250" max="10496" width="9.33203125" style="30"/>
    <col min="10497" max="10497" width="37.1640625" style="30" customWidth="1"/>
    <col min="10498" max="10498" width="70.5" style="30" customWidth="1"/>
    <col min="10499" max="10499" width="18.6640625" style="30" bestFit="1" customWidth="1"/>
    <col min="10500" max="10500" width="20.5" style="30" customWidth="1"/>
    <col min="10501" max="10501" width="18" style="30" customWidth="1"/>
    <col min="10502" max="10502" width="24" style="30" customWidth="1"/>
    <col min="10503" max="10503" width="17.33203125" style="30" customWidth="1"/>
    <col min="10504" max="10504" width="17.5" style="30" customWidth="1"/>
    <col min="10505" max="10505" width="17" style="30" bestFit="1" customWidth="1"/>
    <col min="10506" max="10752" width="9.33203125" style="30"/>
    <col min="10753" max="10753" width="37.1640625" style="30" customWidth="1"/>
    <col min="10754" max="10754" width="70.5" style="30" customWidth="1"/>
    <col min="10755" max="10755" width="18.6640625" style="30" bestFit="1" customWidth="1"/>
    <col min="10756" max="10756" width="20.5" style="30" customWidth="1"/>
    <col min="10757" max="10757" width="18" style="30" customWidth="1"/>
    <col min="10758" max="10758" width="24" style="30" customWidth="1"/>
    <col min="10759" max="10759" width="17.33203125" style="30" customWidth="1"/>
    <col min="10760" max="10760" width="17.5" style="30" customWidth="1"/>
    <col min="10761" max="10761" width="17" style="30" bestFit="1" customWidth="1"/>
    <col min="10762" max="11008" width="9.33203125" style="30"/>
    <col min="11009" max="11009" width="37.1640625" style="30" customWidth="1"/>
    <col min="11010" max="11010" width="70.5" style="30" customWidth="1"/>
    <col min="11011" max="11011" width="18.6640625" style="30" bestFit="1" customWidth="1"/>
    <col min="11012" max="11012" width="20.5" style="30" customWidth="1"/>
    <col min="11013" max="11013" width="18" style="30" customWidth="1"/>
    <col min="11014" max="11014" width="24" style="30" customWidth="1"/>
    <col min="11015" max="11015" width="17.33203125" style="30" customWidth="1"/>
    <col min="11016" max="11016" width="17.5" style="30" customWidth="1"/>
    <col min="11017" max="11017" width="17" style="30" bestFit="1" customWidth="1"/>
    <col min="11018" max="11264" width="9.33203125" style="30"/>
    <col min="11265" max="11265" width="37.1640625" style="30" customWidth="1"/>
    <col min="11266" max="11266" width="70.5" style="30" customWidth="1"/>
    <col min="11267" max="11267" width="18.6640625" style="30" bestFit="1" customWidth="1"/>
    <col min="11268" max="11268" width="20.5" style="30" customWidth="1"/>
    <col min="11269" max="11269" width="18" style="30" customWidth="1"/>
    <col min="11270" max="11270" width="24" style="30" customWidth="1"/>
    <col min="11271" max="11271" width="17.33203125" style="30" customWidth="1"/>
    <col min="11272" max="11272" width="17.5" style="30" customWidth="1"/>
    <col min="11273" max="11273" width="17" style="30" bestFit="1" customWidth="1"/>
    <col min="11274" max="11520" width="9.33203125" style="30"/>
    <col min="11521" max="11521" width="37.1640625" style="30" customWidth="1"/>
    <col min="11522" max="11522" width="70.5" style="30" customWidth="1"/>
    <col min="11523" max="11523" width="18.6640625" style="30" bestFit="1" customWidth="1"/>
    <col min="11524" max="11524" width="20.5" style="30" customWidth="1"/>
    <col min="11525" max="11525" width="18" style="30" customWidth="1"/>
    <col min="11526" max="11526" width="24" style="30" customWidth="1"/>
    <col min="11527" max="11527" width="17.33203125" style="30" customWidth="1"/>
    <col min="11528" max="11528" width="17.5" style="30" customWidth="1"/>
    <col min="11529" max="11529" width="17" style="30" bestFit="1" customWidth="1"/>
    <col min="11530" max="11776" width="9.33203125" style="30"/>
    <col min="11777" max="11777" width="37.1640625" style="30" customWidth="1"/>
    <col min="11778" max="11778" width="70.5" style="30" customWidth="1"/>
    <col min="11779" max="11779" width="18.6640625" style="30" bestFit="1" customWidth="1"/>
    <col min="11780" max="11780" width="20.5" style="30" customWidth="1"/>
    <col min="11781" max="11781" width="18" style="30" customWidth="1"/>
    <col min="11782" max="11782" width="24" style="30" customWidth="1"/>
    <col min="11783" max="11783" width="17.33203125" style="30" customWidth="1"/>
    <col min="11784" max="11784" width="17.5" style="30" customWidth="1"/>
    <col min="11785" max="11785" width="17" style="30" bestFit="1" customWidth="1"/>
    <col min="11786" max="12032" width="9.33203125" style="30"/>
    <col min="12033" max="12033" width="37.1640625" style="30" customWidth="1"/>
    <col min="12034" max="12034" width="70.5" style="30" customWidth="1"/>
    <col min="12035" max="12035" width="18.6640625" style="30" bestFit="1" customWidth="1"/>
    <col min="12036" max="12036" width="20.5" style="30" customWidth="1"/>
    <col min="12037" max="12037" width="18" style="30" customWidth="1"/>
    <col min="12038" max="12038" width="24" style="30" customWidth="1"/>
    <col min="12039" max="12039" width="17.33203125" style="30" customWidth="1"/>
    <col min="12040" max="12040" width="17.5" style="30" customWidth="1"/>
    <col min="12041" max="12041" width="17" style="30" bestFit="1" customWidth="1"/>
    <col min="12042" max="12288" width="9.33203125" style="30"/>
    <col min="12289" max="12289" width="37.1640625" style="30" customWidth="1"/>
    <col min="12290" max="12290" width="70.5" style="30" customWidth="1"/>
    <col min="12291" max="12291" width="18.6640625" style="30" bestFit="1" customWidth="1"/>
    <col min="12292" max="12292" width="20.5" style="30" customWidth="1"/>
    <col min="12293" max="12293" width="18" style="30" customWidth="1"/>
    <col min="12294" max="12294" width="24" style="30" customWidth="1"/>
    <col min="12295" max="12295" width="17.33203125" style="30" customWidth="1"/>
    <col min="12296" max="12296" width="17.5" style="30" customWidth="1"/>
    <col min="12297" max="12297" width="17" style="30" bestFit="1" customWidth="1"/>
    <col min="12298" max="12544" width="9.33203125" style="30"/>
    <col min="12545" max="12545" width="37.1640625" style="30" customWidth="1"/>
    <col min="12546" max="12546" width="70.5" style="30" customWidth="1"/>
    <col min="12547" max="12547" width="18.6640625" style="30" bestFit="1" customWidth="1"/>
    <col min="12548" max="12548" width="20.5" style="30" customWidth="1"/>
    <col min="12549" max="12549" width="18" style="30" customWidth="1"/>
    <col min="12550" max="12550" width="24" style="30" customWidth="1"/>
    <col min="12551" max="12551" width="17.33203125" style="30" customWidth="1"/>
    <col min="12552" max="12552" width="17.5" style="30" customWidth="1"/>
    <col min="12553" max="12553" width="17" style="30" bestFit="1" customWidth="1"/>
    <col min="12554" max="12800" width="9.33203125" style="30"/>
    <col min="12801" max="12801" width="37.1640625" style="30" customWidth="1"/>
    <col min="12802" max="12802" width="70.5" style="30" customWidth="1"/>
    <col min="12803" max="12803" width="18.6640625" style="30" bestFit="1" customWidth="1"/>
    <col min="12804" max="12804" width="20.5" style="30" customWidth="1"/>
    <col min="12805" max="12805" width="18" style="30" customWidth="1"/>
    <col min="12806" max="12806" width="24" style="30" customWidth="1"/>
    <col min="12807" max="12807" width="17.33203125" style="30" customWidth="1"/>
    <col min="12808" max="12808" width="17.5" style="30" customWidth="1"/>
    <col min="12809" max="12809" width="17" style="30" bestFit="1" customWidth="1"/>
    <col min="12810" max="13056" width="9.33203125" style="30"/>
    <col min="13057" max="13057" width="37.1640625" style="30" customWidth="1"/>
    <col min="13058" max="13058" width="70.5" style="30" customWidth="1"/>
    <col min="13059" max="13059" width="18.6640625" style="30" bestFit="1" customWidth="1"/>
    <col min="13060" max="13060" width="20.5" style="30" customWidth="1"/>
    <col min="13061" max="13061" width="18" style="30" customWidth="1"/>
    <col min="13062" max="13062" width="24" style="30" customWidth="1"/>
    <col min="13063" max="13063" width="17.33203125" style="30" customWidth="1"/>
    <col min="13064" max="13064" width="17.5" style="30" customWidth="1"/>
    <col min="13065" max="13065" width="17" style="30" bestFit="1" customWidth="1"/>
    <col min="13066" max="13312" width="9.33203125" style="30"/>
    <col min="13313" max="13313" width="37.1640625" style="30" customWidth="1"/>
    <col min="13314" max="13314" width="70.5" style="30" customWidth="1"/>
    <col min="13315" max="13315" width="18.6640625" style="30" bestFit="1" customWidth="1"/>
    <col min="13316" max="13316" width="20.5" style="30" customWidth="1"/>
    <col min="13317" max="13317" width="18" style="30" customWidth="1"/>
    <col min="13318" max="13318" width="24" style="30" customWidth="1"/>
    <col min="13319" max="13319" width="17.33203125" style="30" customWidth="1"/>
    <col min="13320" max="13320" width="17.5" style="30" customWidth="1"/>
    <col min="13321" max="13321" width="17" style="30" bestFit="1" customWidth="1"/>
    <col min="13322" max="13568" width="9.33203125" style="30"/>
    <col min="13569" max="13569" width="37.1640625" style="30" customWidth="1"/>
    <col min="13570" max="13570" width="70.5" style="30" customWidth="1"/>
    <col min="13571" max="13571" width="18.6640625" style="30" bestFit="1" customWidth="1"/>
    <col min="13572" max="13572" width="20.5" style="30" customWidth="1"/>
    <col min="13573" max="13573" width="18" style="30" customWidth="1"/>
    <col min="13574" max="13574" width="24" style="30" customWidth="1"/>
    <col min="13575" max="13575" width="17.33203125" style="30" customWidth="1"/>
    <col min="13576" max="13576" width="17.5" style="30" customWidth="1"/>
    <col min="13577" max="13577" width="17" style="30" bestFit="1" customWidth="1"/>
    <col min="13578" max="13824" width="9.33203125" style="30"/>
    <col min="13825" max="13825" width="37.1640625" style="30" customWidth="1"/>
    <col min="13826" max="13826" width="70.5" style="30" customWidth="1"/>
    <col min="13827" max="13827" width="18.6640625" style="30" bestFit="1" customWidth="1"/>
    <col min="13828" max="13828" width="20.5" style="30" customWidth="1"/>
    <col min="13829" max="13829" width="18" style="30" customWidth="1"/>
    <col min="13830" max="13830" width="24" style="30" customWidth="1"/>
    <col min="13831" max="13831" width="17.33203125" style="30" customWidth="1"/>
    <col min="13832" max="13832" width="17.5" style="30" customWidth="1"/>
    <col min="13833" max="13833" width="17" style="30" bestFit="1" customWidth="1"/>
    <col min="13834" max="14080" width="9.33203125" style="30"/>
    <col min="14081" max="14081" width="37.1640625" style="30" customWidth="1"/>
    <col min="14082" max="14082" width="70.5" style="30" customWidth="1"/>
    <col min="14083" max="14083" width="18.6640625" style="30" bestFit="1" customWidth="1"/>
    <col min="14084" max="14084" width="20.5" style="30" customWidth="1"/>
    <col min="14085" max="14085" width="18" style="30" customWidth="1"/>
    <col min="14086" max="14086" width="24" style="30" customWidth="1"/>
    <col min="14087" max="14087" width="17.33203125" style="30" customWidth="1"/>
    <col min="14088" max="14088" width="17.5" style="30" customWidth="1"/>
    <col min="14089" max="14089" width="17" style="30" bestFit="1" customWidth="1"/>
    <col min="14090" max="14336" width="9.33203125" style="30"/>
    <col min="14337" max="14337" width="37.1640625" style="30" customWidth="1"/>
    <col min="14338" max="14338" width="70.5" style="30" customWidth="1"/>
    <col min="14339" max="14339" width="18.6640625" style="30" bestFit="1" customWidth="1"/>
    <col min="14340" max="14340" width="20.5" style="30" customWidth="1"/>
    <col min="14341" max="14341" width="18" style="30" customWidth="1"/>
    <col min="14342" max="14342" width="24" style="30" customWidth="1"/>
    <col min="14343" max="14343" width="17.33203125" style="30" customWidth="1"/>
    <col min="14344" max="14344" width="17.5" style="30" customWidth="1"/>
    <col min="14345" max="14345" width="17" style="30" bestFit="1" customWidth="1"/>
    <col min="14346" max="14592" width="9.33203125" style="30"/>
    <col min="14593" max="14593" width="37.1640625" style="30" customWidth="1"/>
    <col min="14594" max="14594" width="70.5" style="30" customWidth="1"/>
    <col min="14595" max="14595" width="18.6640625" style="30" bestFit="1" customWidth="1"/>
    <col min="14596" max="14596" width="20.5" style="30" customWidth="1"/>
    <col min="14597" max="14597" width="18" style="30" customWidth="1"/>
    <col min="14598" max="14598" width="24" style="30" customWidth="1"/>
    <col min="14599" max="14599" width="17.33203125" style="30" customWidth="1"/>
    <col min="14600" max="14600" width="17.5" style="30" customWidth="1"/>
    <col min="14601" max="14601" width="17" style="30" bestFit="1" customWidth="1"/>
    <col min="14602" max="14848" width="9.33203125" style="30"/>
    <col min="14849" max="14849" width="37.1640625" style="30" customWidth="1"/>
    <col min="14850" max="14850" width="70.5" style="30" customWidth="1"/>
    <col min="14851" max="14851" width="18.6640625" style="30" bestFit="1" customWidth="1"/>
    <col min="14852" max="14852" width="20.5" style="30" customWidth="1"/>
    <col min="14853" max="14853" width="18" style="30" customWidth="1"/>
    <col min="14854" max="14854" width="24" style="30" customWidth="1"/>
    <col min="14855" max="14855" width="17.33203125" style="30" customWidth="1"/>
    <col min="14856" max="14856" width="17.5" style="30" customWidth="1"/>
    <col min="14857" max="14857" width="17" style="30" bestFit="1" customWidth="1"/>
    <col min="14858" max="15104" width="9.33203125" style="30"/>
    <col min="15105" max="15105" width="37.1640625" style="30" customWidth="1"/>
    <col min="15106" max="15106" width="70.5" style="30" customWidth="1"/>
    <col min="15107" max="15107" width="18.6640625" style="30" bestFit="1" customWidth="1"/>
    <col min="15108" max="15108" width="20.5" style="30" customWidth="1"/>
    <col min="15109" max="15109" width="18" style="30" customWidth="1"/>
    <col min="15110" max="15110" width="24" style="30" customWidth="1"/>
    <col min="15111" max="15111" width="17.33203125" style="30" customWidth="1"/>
    <col min="15112" max="15112" width="17.5" style="30" customWidth="1"/>
    <col min="15113" max="15113" width="17" style="30" bestFit="1" customWidth="1"/>
    <col min="15114" max="15360" width="9.33203125" style="30"/>
    <col min="15361" max="15361" width="37.1640625" style="30" customWidth="1"/>
    <col min="15362" max="15362" width="70.5" style="30" customWidth="1"/>
    <col min="15363" max="15363" width="18.6640625" style="30" bestFit="1" customWidth="1"/>
    <col min="15364" max="15364" width="20.5" style="30" customWidth="1"/>
    <col min="15365" max="15365" width="18" style="30" customWidth="1"/>
    <col min="15366" max="15366" width="24" style="30" customWidth="1"/>
    <col min="15367" max="15367" width="17.33203125" style="30" customWidth="1"/>
    <col min="15368" max="15368" width="17.5" style="30" customWidth="1"/>
    <col min="15369" max="15369" width="17" style="30" bestFit="1" customWidth="1"/>
    <col min="15370" max="15616" width="9.33203125" style="30"/>
    <col min="15617" max="15617" width="37.1640625" style="30" customWidth="1"/>
    <col min="15618" max="15618" width="70.5" style="30" customWidth="1"/>
    <col min="15619" max="15619" width="18.6640625" style="30" bestFit="1" customWidth="1"/>
    <col min="15620" max="15620" width="20.5" style="30" customWidth="1"/>
    <col min="15621" max="15621" width="18" style="30" customWidth="1"/>
    <col min="15622" max="15622" width="24" style="30" customWidth="1"/>
    <col min="15623" max="15623" width="17.33203125" style="30" customWidth="1"/>
    <col min="15624" max="15624" width="17.5" style="30" customWidth="1"/>
    <col min="15625" max="15625" width="17" style="30" bestFit="1" customWidth="1"/>
    <col min="15626" max="15872" width="9.33203125" style="30"/>
    <col min="15873" max="15873" width="37.1640625" style="30" customWidth="1"/>
    <col min="15874" max="15874" width="70.5" style="30" customWidth="1"/>
    <col min="15875" max="15875" width="18.6640625" style="30" bestFit="1" customWidth="1"/>
    <col min="15876" max="15876" width="20.5" style="30" customWidth="1"/>
    <col min="15877" max="15877" width="18" style="30" customWidth="1"/>
    <col min="15878" max="15878" width="24" style="30" customWidth="1"/>
    <col min="15879" max="15879" width="17.33203125" style="30" customWidth="1"/>
    <col min="15880" max="15880" width="17.5" style="30" customWidth="1"/>
    <col min="15881" max="15881" width="17" style="30" bestFit="1" customWidth="1"/>
    <col min="15882" max="16128" width="9.33203125" style="30"/>
    <col min="16129" max="16129" width="37.1640625" style="30" customWidth="1"/>
    <col min="16130" max="16130" width="70.5" style="30" customWidth="1"/>
    <col min="16131" max="16131" width="18.6640625" style="30" bestFit="1" customWidth="1"/>
    <col min="16132" max="16132" width="20.5" style="30" customWidth="1"/>
    <col min="16133" max="16133" width="18" style="30" customWidth="1"/>
    <col min="16134" max="16134" width="24" style="30" customWidth="1"/>
    <col min="16135" max="16135" width="17.33203125" style="30" customWidth="1"/>
    <col min="16136" max="16136" width="17.5" style="30" customWidth="1"/>
    <col min="16137" max="16137" width="17" style="30" bestFit="1" customWidth="1"/>
    <col min="16138" max="16384" width="9.33203125" style="30"/>
  </cols>
  <sheetData>
    <row r="1" spans="1:9" ht="15.75" x14ac:dyDescent="0.25">
      <c r="B1" s="31"/>
      <c r="C1" s="296" t="s">
        <v>527</v>
      </c>
      <c r="D1" s="297"/>
      <c r="E1" s="297"/>
      <c r="F1" s="32"/>
    </row>
    <row r="2" spans="1:9" ht="15.75" x14ac:dyDescent="0.25">
      <c r="A2" s="33"/>
      <c r="B2" s="34"/>
      <c r="C2" s="297"/>
      <c r="D2" s="297"/>
      <c r="E2" s="297"/>
      <c r="F2" s="32"/>
    </row>
    <row r="3" spans="1:9" ht="15.75" customHeight="1" x14ac:dyDescent="0.2">
      <c r="B3" s="34"/>
      <c r="C3" s="297"/>
      <c r="D3" s="297"/>
      <c r="E3" s="297"/>
      <c r="F3" s="32"/>
    </row>
    <row r="4" spans="1:9" ht="15.75" x14ac:dyDescent="0.25">
      <c r="B4" s="33"/>
      <c r="C4" s="297"/>
      <c r="D4" s="297"/>
      <c r="E4" s="297"/>
      <c r="F4" s="32"/>
    </row>
    <row r="5" spans="1:9" ht="61.5" customHeight="1" x14ac:dyDescent="0.25">
      <c r="B5" s="33"/>
      <c r="C5" s="297"/>
      <c r="D5" s="297"/>
      <c r="E5" s="297"/>
      <c r="F5" s="32"/>
    </row>
    <row r="6" spans="1:9" ht="12.75" customHeight="1" x14ac:dyDescent="0.2">
      <c r="A6" s="35"/>
      <c r="B6" s="36"/>
      <c r="C6" s="36"/>
      <c r="D6" s="36"/>
      <c r="E6" s="36"/>
      <c r="F6" s="32"/>
    </row>
    <row r="7" spans="1:9" ht="52.5" customHeight="1" x14ac:dyDescent="0.2">
      <c r="A7" s="301" t="s">
        <v>528</v>
      </c>
      <c r="B7" s="301"/>
      <c r="C7" s="301"/>
      <c r="D7" s="301"/>
      <c r="E7" s="301"/>
      <c r="F7" s="32"/>
    </row>
    <row r="8" spans="1:9" x14ac:dyDescent="0.2">
      <c r="A8" s="37"/>
      <c r="B8" s="32"/>
      <c r="C8" s="32"/>
      <c r="D8" s="32"/>
      <c r="E8" s="32"/>
      <c r="F8" s="38"/>
    </row>
    <row r="9" spans="1:9" ht="36.75" customHeight="1" x14ac:dyDescent="0.25">
      <c r="A9" s="298" t="s">
        <v>28</v>
      </c>
      <c r="B9" s="299" t="s">
        <v>30</v>
      </c>
      <c r="C9" s="298" t="s">
        <v>31</v>
      </c>
      <c r="D9" s="298"/>
      <c r="E9" s="298"/>
      <c r="F9" s="39"/>
      <c r="H9" s="40"/>
      <c r="I9" s="41"/>
    </row>
    <row r="10" spans="1:9" ht="36" customHeight="1" x14ac:dyDescent="0.2">
      <c r="A10" s="298"/>
      <c r="B10" s="299"/>
      <c r="C10" s="218" t="s">
        <v>420</v>
      </c>
      <c r="D10" s="218" t="s">
        <v>496</v>
      </c>
      <c r="E10" s="218" t="s">
        <v>512</v>
      </c>
      <c r="F10" s="42"/>
      <c r="H10" s="41"/>
      <c r="I10" s="41"/>
    </row>
    <row r="11" spans="1:9" ht="15.75" x14ac:dyDescent="0.25">
      <c r="A11" s="43" t="s">
        <v>8</v>
      </c>
      <c r="B11" s="44" t="s">
        <v>9</v>
      </c>
      <c r="C11" s="44" t="s">
        <v>10</v>
      </c>
      <c r="D11" s="44" t="s">
        <v>11</v>
      </c>
      <c r="E11" s="45">
        <v>5</v>
      </c>
      <c r="F11" s="42"/>
      <c r="H11" s="41"/>
      <c r="I11" s="41"/>
    </row>
    <row r="12" spans="1:9" ht="15.75" customHeight="1" x14ac:dyDescent="0.25">
      <c r="A12" s="211" t="s">
        <v>414</v>
      </c>
      <c r="B12" s="134" t="s">
        <v>349</v>
      </c>
      <c r="C12" s="138">
        <v>-2133.6</v>
      </c>
      <c r="D12" s="138">
        <v>-2913.1</v>
      </c>
      <c r="E12" s="138">
        <v>-3672.6</v>
      </c>
      <c r="F12" s="46"/>
      <c r="G12" s="46"/>
      <c r="H12" s="46"/>
    </row>
    <row r="13" spans="1:9" s="47" customFormat="1" ht="13.5" customHeight="1" x14ac:dyDescent="0.2">
      <c r="A13" s="148"/>
      <c r="B13" s="143" t="s">
        <v>350</v>
      </c>
      <c r="C13" s="151" t="s">
        <v>417</v>
      </c>
      <c r="D13" s="151"/>
      <c r="E13" s="151"/>
    </row>
    <row r="14" spans="1:9" s="47" customFormat="1" ht="14.25" customHeight="1" x14ac:dyDescent="0.2">
      <c r="A14" s="211" t="s">
        <v>414</v>
      </c>
      <c r="B14" s="146" t="s">
        <v>351</v>
      </c>
      <c r="C14" s="152"/>
      <c r="D14" s="152"/>
      <c r="E14" s="151"/>
      <c r="F14" s="48"/>
    </row>
    <row r="15" spans="1:9" s="47" customFormat="1" ht="12" customHeight="1" x14ac:dyDescent="0.2">
      <c r="A15" s="150"/>
      <c r="B15" s="147" t="s">
        <v>352</v>
      </c>
      <c r="C15" s="153">
        <f>C12-C28</f>
        <v>-2133.6</v>
      </c>
      <c r="D15" s="153">
        <f t="shared" ref="D15:E15" si="0">D12-D28</f>
        <v>-2913.1</v>
      </c>
      <c r="E15" s="153">
        <f t="shared" si="0"/>
        <v>-3672.6</v>
      </c>
      <c r="F15" s="48"/>
    </row>
    <row r="16" spans="1:9" s="47" customFormat="1" hidden="1" x14ac:dyDescent="0.2">
      <c r="A16" s="149" t="s">
        <v>354</v>
      </c>
      <c r="B16" s="144" t="s">
        <v>353</v>
      </c>
      <c r="C16" s="145">
        <f>C17</f>
        <v>0</v>
      </c>
      <c r="D16" s="145">
        <f t="shared" ref="D16:E17" si="1">D17</f>
        <v>0</v>
      </c>
      <c r="E16" s="145">
        <f t="shared" si="1"/>
        <v>0</v>
      </c>
    </row>
    <row r="17" spans="1:9" s="47" customFormat="1" ht="25.5" hidden="1" x14ac:dyDescent="0.2">
      <c r="A17" s="139" t="s">
        <v>356</v>
      </c>
      <c r="B17" s="140" t="s">
        <v>355</v>
      </c>
      <c r="C17" s="133">
        <f>C18</f>
        <v>0</v>
      </c>
      <c r="D17" s="133">
        <f t="shared" si="1"/>
        <v>0</v>
      </c>
      <c r="E17" s="133">
        <f t="shared" si="1"/>
        <v>0</v>
      </c>
    </row>
    <row r="18" spans="1:9" s="47" customFormat="1" ht="25.5" hidden="1" x14ac:dyDescent="0.2">
      <c r="A18" s="139" t="s">
        <v>358</v>
      </c>
      <c r="B18" s="140" t="s">
        <v>357</v>
      </c>
      <c r="C18" s="133">
        <v>0</v>
      </c>
      <c r="D18" s="133"/>
      <c r="E18" s="133"/>
      <c r="F18" s="49"/>
    </row>
    <row r="19" spans="1:9" s="47" customFormat="1" ht="25.5" x14ac:dyDescent="0.2">
      <c r="A19" s="139" t="s">
        <v>359</v>
      </c>
      <c r="B19" s="140" t="s">
        <v>360</v>
      </c>
      <c r="C19" s="133">
        <f>C20</f>
        <v>-2443.6</v>
      </c>
      <c r="D19" s="133">
        <f t="shared" ref="D19:E21" si="2">D20</f>
        <v>-3258.1</v>
      </c>
      <c r="E19" s="133">
        <f t="shared" si="2"/>
        <v>-4072.6</v>
      </c>
      <c r="F19" s="48"/>
    </row>
    <row r="20" spans="1:9" s="47" customFormat="1" ht="25.5" x14ac:dyDescent="0.2">
      <c r="A20" s="139" t="s">
        <v>361</v>
      </c>
      <c r="B20" s="102" t="s">
        <v>362</v>
      </c>
      <c r="C20" s="133">
        <f t="shared" ref="C20:C21" si="3">C21</f>
        <v>-2443.6</v>
      </c>
      <c r="D20" s="133">
        <f t="shared" si="2"/>
        <v>-3258.1</v>
      </c>
      <c r="E20" s="133">
        <f t="shared" si="2"/>
        <v>-4072.6</v>
      </c>
      <c r="F20" s="49"/>
    </row>
    <row r="21" spans="1:9" s="47" customFormat="1" ht="38.25" x14ac:dyDescent="0.2">
      <c r="A21" s="139" t="s">
        <v>364</v>
      </c>
      <c r="B21" s="102" t="s">
        <v>363</v>
      </c>
      <c r="C21" s="133">
        <f t="shared" si="3"/>
        <v>-2443.6</v>
      </c>
      <c r="D21" s="133">
        <f t="shared" si="2"/>
        <v>-3258.1</v>
      </c>
      <c r="E21" s="133">
        <f t="shared" si="2"/>
        <v>-4072.6</v>
      </c>
      <c r="F21" s="49"/>
    </row>
    <row r="22" spans="1:9" s="47" customFormat="1" ht="38.25" x14ac:dyDescent="0.2">
      <c r="A22" s="139" t="s">
        <v>366</v>
      </c>
      <c r="B22" s="102" t="s">
        <v>365</v>
      </c>
      <c r="C22" s="133">
        <v>-2443.6</v>
      </c>
      <c r="D22" s="133">
        <v>-3258.1</v>
      </c>
      <c r="E22" s="133">
        <v>-4072.6</v>
      </c>
      <c r="F22" s="50"/>
      <c r="G22" s="51"/>
    </row>
    <row r="23" spans="1:9" ht="15.75" x14ac:dyDescent="0.25">
      <c r="A23" s="139" t="s">
        <v>367</v>
      </c>
      <c r="B23" s="102" t="s">
        <v>368</v>
      </c>
      <c r="C23" s="135">
        <f>C24</f>
        <v>310</v>
      </c>
      <c r="D23" s="135">
        <f t="shared" ref="D23:E26" si="4">D24</f>
        <v>345</v>
      </c>
      <c r="E23" s="135">
        <f t="shared" si="4"/>
        <v>400</v>
      </c>
      <c r="F23" s="300"/>
      <c r="G23" s="300"/>
      <c r="H23" s="52"/>
      <c r="I23" s="53"/>
    </row>
    <row r="24" spans="1:9" ht="25.5" x14ac:dyDescent="0.25">
      <c r="A24" s="139" t="s">
        <v>369</v>
      </c>
      <c r="B24" s="102" t="s">
        <v>370</v>
      </c>
      <c r="C24" s="135">
        <f t="shared" ref="C24:C26" si="5">C25</f>
        <v>310</v>
      </c>
      <c r="D24" s="135">
        <f t="shared" si="4"/>
        <v>345</v>
      </c>
      <c r="E24" s="135">
        <f t="shared" si="4"/>
        <v>400</v>
      </c>
      <c r="F24" s="54"/>
      <c r="G24" s="54"/>
      <c r="H24" s="52"/>
      <c r="I24" s="53"/>
    </row>
    <row r="25" spans="1:9" ht="25.5" x14ac:dyDescent="0.25">
      <c r="A25" s="139" t="s">
        <v>371</v>
      </c>
      <c r="B25" s="102" t="s">
        <v>372</v>
      </c>
      <c r="C25" s="135">
        <f t="shared" si="5"/>
        <v>310</v>
      </c>
      <c r="D25" s="135">
        <f t="shared" si="4"/>
        <v>345</v>
      </c>
      <c r="E25" s="135">
        <f t="shared" si="4"/>
        <v>400</v>
      </c>
      <c r="F25" s="54"/>
      <c r="G25" s="54"/>
      <c r="H25" s="52"/>
      <c r="I25" s="53"/>
    </row>
    <row r="26" spans="1:9" ht="38.25" x14ac:dyDescent="0.25">
      <c r="A26" s="139" t="s">
        <v>373</v>
      </c>
      <c r="B26" s="102" t="s">
        <v>374</v>
      </c>
      <c r="C26" s="135">
        <f t="shared" si="5"/>
        <v>310</v>
      </c>
      <c r="D26" s="135">
        <f t="shared" si="4"/>
        <v>345</v>
      </c>
      <c r="E26" s="135">
        <f t="shared" si="4"/>
        <v>400</v>
      </c>
      <c r="F26" s="54"/>
      <c r="G26" s="54"/>
      <c r="H26" s="52"/>
      <c r="I26" s="53"/>
    </row>
    <row r="27" spans="1:9" ht="38.25" x14ac:dyDescent="0.25">
      <c r="A27" s="139" t="s">
        <v>376</v>
      </c>
      <c r="B27" s="102" t="s">
        <v>375</v>
      </c>
      <c r="C27" s="135">
        <v>310</v>
      </c>
      <c r="D27" s="133">
        <v>345</v>
      </c>
      <c r="E27" s="133">
        <v>400</v>
      </c>
      <c r="F27" s="54"/>
      <c r="G27" s="54"/>
      <c r="H27" s="52"/>
      <c r="I27" s="53"/>
    </row>
    <row r="28" spans="1:9" ht="15.75" x14ac:dyDescent="0.25">
      <c r="A28" s="139" t="s">
        <v>377</v>
      </c>
      <c r="B28" s="102" t="s">
        <v>378</v>
      </c>
      <c r="C28" s="133">
        <f>C29+C34</f>
        <v>0</v>
      </c>
      <c r="D28" s="133">
        <f t="shared" ref="D28:E28" si="6">D29+D34</f>
        <v>0</v>
      </c>
      <c r="E28" s="133">
        <f t="shared" si="6"/>
        <v>0</v>
      </c>
      <c r="F28" s="54"/>
      <c r="G28" s="54"/>
      <c r="H28" s="52"/>
      <c r="I28" s="53"/>
    </row>
    <row r="29" spans="1:9" ht="15.75" x14ac:dyDescent="0.25">
      <c r="A29" s="211" t="s">
        <v>381</v>
      </c>
      <c r="B29" s="136" t="s">
        <v>379</v>
      </c>
      <c r="C29" s="137">
        <f>C30</f>
        <v>-274559.3</v>
      </c>
      <c r="D29" s="137">
        <f t="shared" ref="D29:E32" si="7">D30</f>
        <v>-249663.4</v>
      </c>
      <c r="E29" s="137">
        <f t="shared" si="7"/>
        <v>-265654.7</v>
      </c>
      <c r="F29" s="54"/>
      <c r="G29" s="54"/>
      <c r="H29" s="52"/>
      <c r="I29" s="53"/>
    </row>
    <row r="30" spans="1:9" x14ac:dyDescent="0.2">
      <c r="A30" s="139" t="s">
        <v>381</v>
      </c>
      <c r="B30" s="102" t="s">
        <v>380</v>
      </c>
      <c r="C30" s="137">
        <f t="shared" ref="C30:C32" si="8">C31</f>
        <v>-274559.3</v>
      </c>
      <c r="D30" s="137">
        <f t="shared" si="7"/>
        <v>-249663.4</v>
      </c>
      <c r="E30" s="137">
        <f t="shared" si="7"/>
        <v>-265654.7</v>
      </c>
    </row>
    <row r="31" spans="1:9" x14ac:dyDescent="0.2">
      <c r="A31" s="139" t="s">
        <v>383</v>
      </c>
      <c r="B31" s="102" t="s">
        <v>382</v>
      </c>
      <c r="C31" s="137">
        <f t="shared" si="8"/>
        <v>-274559.3</v>
      </c>
      <c r="D31" s="137">
        <f t="shared" si="7"/>
        <v>-249663.4</v>
      </c>
      <c r="E31" s="137">
        <f t="shared" si="7"/>
        <v>-265654.7</v>
      </c>
      <c r="F31" s="56"/>
    </row>
    <row r="32" spans="1:9" x14ac:dyDescent="0.2">
      <c r="A32" s="139" t="s">
        <v>384</v>
      </c>
      <c r="B32" s="102" t="s">
        <v>385</v>
      </c>
      <c r="C32" s="137">
        <f t="shared" si="8"/>
        <v>-274559.3</v>
      </c>
      <c r="D32" s="137">
        <f t="shared" si="7"/>
        <v>-249663.4</v>
      </c>
      <c r="E32" s="137">
        <f t="shared" si="7"/>
        <v>-265654.7</v>
      </c>
    </row>
    <row r="33" spans="1:5" ht="25.5" x14ac:dyDescent="0.2">
      <c r="A33" s="139" t="s">
        <v>386</v>
      </c>
      <c r="B33" s="102" t="s">
        <v>387</v>
      </c>
      <c r="C33" s="141">
        <v>-274559.3</v>
      </c>
      <c r="D33" s="141">
        <v>-249663.4</v>
      </c>
      <c r="E33" s="141">
        <v>-265654.7</v>
      </c>
    </row>
    <row r="34" spans="1:5" x14ac:dyDescent="0.2">
      <c r="A34" s="211" t="s">
        <v>389</v>
      </c>
      <c r="B34" s="136" t="s">
        <v>388</v>
      </c>
      <c r="C34" s="141">
        <f>C35</f>
        <v>274559.3</v>
      </c>
      <c r="D34" s="141">
        <f t="shared" ref="D34:E37" si="9">D35</f>
        <v>249663.4</v>
      </c>
      <c r="E34" s="141">
        <f t="shared" si="9"/>
        <v>265654.7</v>
      </c>
    </row>
    <row r="35" spans="1:5" x14ac:dyDescent="0.2">
      <c r="A35" s="139" t="s">
        <v>389</v>
      </c>
      <c r="B35" s="102" t="s">
        <v>390</v>
      </c>
      <c r="C35" s="141">
        <f t="shared" ref="C35:C37" si="10">C36</f>
        <v>274559.3</v>
      </c>
      <c r="D35" s="141">
        <f t="shared" si="9"/>
        <v>249663.4</v>
      </c>
      <c r="E35" s="141">
        <f t="shared" si="9"/>
        <v>265654.7</v>
      </c>
    </row>
    <row r="36" spans="1:5" x14ac:dyDescent="0.2">
      <c r="A36" s="139" t="s">
        <v>391</v>
      </c>
      <c r="B36" s="102" t="s">
        <v>392</v>
      </c>
      <c r="C36" s="141">
        <f t="shared" si="10"/>
        <v>274559.3</v>
      </c>
      <c r="D36" s="141">
        <f t="shared" si="9"/>
        <v>249663.4</v>
      </c>
      <c r="E36" s="141">
        <f t="shared" si="9"/>
        <v>265654.7</v>
      </c>
    </row>
    <row r="37" spans="1:5" x14ac:dyDescent="0.2">
      <c r="A37" s="139" t="s">
        <v>393</v>
      </c>
      <c r="B37" s="102" t="s">
        <v>394</v>
      </c>
      <c r="C37" s="141">
        <f t="shared" si="10"/>
        <v>274559.3</v>
      </c>
      <c r="D37" s="141">
        <f t="shared" si="9"/>
        <v>249663.4</v>
      </c>
      <c r="E37" s="141">
        <f t="shared" si="9"/>
        <v>265654.7</v>
      </c>
    </row>
    <row r="38" spans="1:5" ht="25.5" x14ac:dyDescent="0.2">
      <c r="A38" s="139" t="s">
        <v>395</v>
      </c>
      <c r="B38" s="102" t="s">
        <v>396</v>
      </c>
      <c r="C38" s="141">
        <v>274559.3</v>
      </c>
      <c r="D38" s="141">
        <v>249663.4</v>
      </c>
      <c r="E38" s="141">
        <v>265654.7</v>
      </c>
    </row>
    <row r="39" spans="1:5" x14ac:dyDescent="0.2">
      <c r="A39" s="142"/>
      <c r="B39" s="142"/>
      <c r="C39" s="142"/>
      <c r="D39" s="142"/>
      <c r="E39" s="142"/>
    </row>
    <row r="40" spans="1:5" x14ac:dyDescent="0.2">
      <c r="C40" s="55"/>
    </row>
    <row r="41" spans="1:5" x14ac:dyDescent="0.2">
      <c r="C41" s="55"/>
      <c r="D41" s="57"/>
    </row>
    <row r="42" spans="1:5" x14ac:dyDescent="0.2">
      <c r="B42" s="55"/>
      <c r="C42" s="55"/>
      <c r="D42" s="58"/>
    </row>
    <row r="43" spans="1:5" x14ac:dyDescent="0.2">
      <c r="C43" s="55"/>
      <c r="D43" s="57"/>
    </row>
    <row r="44" spans="1:5" x14ac:dyDescent="0.2">
      <c r="C44" s="55"/>
    </row>
    <row r="45" spans="1:5" x14ac:dyDescent="0.2">
      <c r="D45" s="55"/>
    </row>
    <row r="46" spans="1:5" x14ac:dyDescent="0.2">
      <c r="D46" s="55"/>
    </row>
    <row r="47" spans="1:5" x14ac:dyDescent="0.2">
      <c r="B47" s="56"/>
      <c r="D47" s="55"/>
    </row>
    <row r="48" spans="1:5" x14ac:dyDescent="0.2">
      <c r="C48" s="59"/>
      <c r="D48" s="60"/>
    </row>
    <row r="49" spans="3:4" x14ac:dyDescent="0.2">
      <c r="D49" s="55"/>
    </row>
    <row r="50" spans="3:4" x14ac:dyDescent="0.2">
      <c r="D50" s="55"/>
    </row>
    <row r="51" spans="3:4" x14ac:dyDescent="0.2">
      <c r="D51" s="55"/>
    </row>
    <row r="52" spans="3:4" x14ac:dyDescent="0.2">
      <c r="D52" s="55"/>
    </row>
    <row r="53" spans="3:4" x14ac:dyDescent="0.2">
      <c r="D53" s="55"/>
    </row>
    <row r="55" spans="3:4" x14ac:dyDescent="0.2">
      <c r="C55" s="55"/>
    </row>
    <row r="56" spans="3:4" x14ac:dyDescent="0.2">
      <c r="C56" s="55"/>
    </row>
  </sheetData>
  <mergeCells count="6">
    <mergeCell ref="C1:E5"/>
    <mergeCell ref="A9:A10"/>
    <mergeCell ref="B9:B10"/>
    <mergeCell ref="C9:E9"/>
    <mergeCell ref="F23:G23"/>
    <mergeCell ref="A7:E7"/>
  </mergeCells>
  <conditionalFormatting sqref="A8">
    <cfRule type="expression" dxfId="2" priority="1" stopIfTrue="1">
      <formula>$F8&lt;&gt;""</formula>
    </cfRule>
  </conditionalFormatting>
  <conditionalFormatting sqref="A2 B1:C1 B2:B5">
    <cfRule type="expression" dxfId="1" priority="2" stopIfTrue="1">
      <formula>$G1&lt;&gt;""</formula>
    </cfRule>
  </conditionalFormatting>
  <pageMargins left="0.59055118110236227" right="0.31496062992125984" top="0.70866141732283472" bottom="0.19685039370078741" header="0.47244094488188981" footer="0.59055118110236227"/>
  <pageSetup paperSize="9" scale="63" fitToHeight="0" orientation="portrait" r:id="rId1"/>
  <headerFooter alignWithMargins="0">
    <oddHeader>&amp;R&amp;P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workbookViewId="0">
      <selection activeCell="F18" sqref="F18"/>
    </sheetView>
  </sheetViews>
  <sheetFormatPr defaultRowHeight="12.75" x14ac:dyDescent="0.2"/>
  <cols>
    <col min="1" max="1" width="6.1640625" style="61" customWidth="1"/>
    <col min="2" max="4" width="9.33203125" style="61"/>
    <col min="5" max="5" width="35.83203125" style="61" customWidth="1"/>
    <col min="6" max="6" width="19" style="61" customWidth="1"/>
    <col min="7" max="7" width="13.6640625" style="61" customWidth="1"/>
    <col min="8" max="8" width="7.83203125" style="61" customWidth="1"/>
    <col min="9" max="256" width="9.33203125" style="61"/>
    <col min="257" max="257" width="6.1640625" style="61" customWidth="1"/>
    <col min="258" max="260" width="9.33203125" style="61"/>
    <col min="261" max="261" width="35.83203125" style="61" customWidth="1"/>
    <col min="262" max="262" width="19" style="61" customWidth="1"/>
    <col min="263" max="263" width="13.6640625" style="61" customWidth="1"/>
    <col min="264" max="264" width="7.83203125" style="61" customWidth="1"/>
    <col min="265" max="512" width="9.33203125" style="61"/>
    <col min="513" max="513" width="6.1640625" style="61" customWidth="1"/>
    <col min="514" max="516" width="9.33203125" style="61"/>
    <col min="517" max="517" width="35.83203125" style="61" customWidth="1"/>
    <col min="518" max="518" width="19" style="61" customWidth="1"/>
    <col min="519" max="519" width="13.6640625" style="61" customWidth="1"/>
    <col min="520" max="520" width="7.83203125" style="61" customWidth="1"/>
    <col min="521" max="768" width="9.33203125" style="61"/>
    <col min="769" max="769" width="6.1640625" style="61" customWidth="1"/>
    <col min="770" max="772" width="9.33203125" style="61"/>
    <col min="773" max="773" width="35.83203125" style="61" customWidth="1"/>
    <col min="774" max="774" width="19" style="61" customWidth="1"/>
    <col min="775" max="775" width="13.6640625" style="61" customWidth="1"/>
    <col min="776" max="776" width="7.83203125" style="61" customWidth="1"/>
    <col min="777" max="1024" width="9.33203125" style="61"/>
    <col min="1025" max="1025" width="6.1640625" style="61" customWidth="1"/>
    <col min="1026" max="1028" width="9.33203125" style="61"/>
    <col min="1029" max="1029" width="35.83203125" style="61" customWidth="1"/>
    <col min="1030" max="1030" width="19" style="61" customWidth="1"/>
    <col min="1031" max="1031" width="13.6640625" style="61" customWidth="1"/>
    <col min="1032" max="1032" width="7.83203125" style="61" customWidth="1"/>
    <col min="1033" max="1280" width="9.33203125" style="61"/>
    <col min="1281" max="1281" width="6.1640625" style="61" customWidth="1"/>
    <col min="1282" max="1284" width="9.33203125" style="61"/>
    <col min="1285" max="1285" width="35.83203125" style="61" customWidth="1"/>
    <col min="1286" max="1286" width="19" style="61" customWidth="1"/>
    <col min="1287" max="1287" width="13.6640625" style="61" customWidth="1"/>
    <col min="1288" max="1288" width="7.83203125" style="61" customWidth="1"/>
    <col min="1289" max="1536" width="9.33203125" style="61"/>
    <col min="1537" max="1537" width="6.1640625" style="61" customWidth="1"/>
    <col min="1538" max="1540" width="9.33203125" style="61"/>
    <col min="1541" max="1541" width="35.83203125" style="61" customWidth="1"/>
    <col min="1542" max="1542" width="19" style="61" customWidth="1"/>
    <col min="1543" max="1543" width="13.6640625" style="61" customWidth="1"/>
    <col min="1544" max="1544" width="7.83203125" style="61" customWidth="1"/>
    <col min="1545" max="1792" width="9.33203125" style="61"/>
    <col min="1793" max="1793" width="6.1640625" style="61" customWidth="1"/>
    <col min="1794" max="1796" width="9.33203125" style="61"/>
    <col min="1797" max="1797" width="35.83203125" style="61" customWidth="1"/>
    <col min="1798" max="1798" width="19" style="61" customWidth="1"/>
    <col min="1799" max="1799" width="13.6640625" style="61" customWidth="1"/>
    <col min="1800" max="1800" width="7.83203125" style="61" customWidth="1"/>
    <col min="1801" max="2048" width="9.33203125" style="61"/>
    <col min="2049" max="2049" width="6.1640625" style="61" customWidth="1"/>
    <col min="2050" max="2052" width="9.33203125" style="61"/>
    <col min="2053" max="2053" width="35.83203125" style="61" customWidth="1"/>
    <col min="2054" max="2054" width="19" style="61" customWidth="1"/>
    <col min="2055" max="2055" width="13.6640625" style="61" customWidth="1"/>
    <col min="2056" max="2056" width="7.83203125" style="61" customWidth="1"/>
    <col min="2057" max="2304" width="9.33203125" style="61"/>
    <col min="2305" max="2305" width="6.1640625" style="61" customWidth="1"/>
    <col min="2306" max="2308" width="9.33203125" style="61"/>
    <col min="2309" max="2309" width="35.83203125" style="61" customWidth="1"/>
    <col min="2310" max="2310" width="19" style="61" customWidth="1"/>
    <col min="2311" max="2311" width="13.6640625" style="61" customWidth="1"/>
    <col min="2312" max="2312" width="7.83203125" style="61" customWidth="1"/>
    <col min="2313" max="2560" width="9.33203125" style="61"/>
    <col min="2561" max="2561" width="6.1640625" style="61" customWidth="1"/>
    <col min="2562" max="2564" width="9.33203125" style="61"/>
    <col min="2565" max="2565" width="35.83203125" style="61" customWidth="1"/>
    <col min="2566" max="2566" width="19" style="61" customWidth="1"/>
    <col min="2567" max="2567" width="13.6640625" style="61" customWidth="1"/>
    <col min="2568" max="2568" width="7.83203125" style="61" customWidth="1"/>
    <col min="2569" max="2816" width="9.33203125" style="61"/>
    <col min="2817" max="2817" width="6.1640625" style="61" customWidth="1"/>
    <col min="2818" max="2820" width="9.33203125" style="61"/>
    <col min="2821" max="2821" width="35.83203125" style="61" customWidth="1"/>
    <col min="2822" max="2822" width="19" style="61" customWidth="1"/>
    <col min="2823" max="2823" width="13.6640625" style="61" customWidth="1"/>
    <col min="2824" max="2824" width="7.83203125" style="61" customWidth="1"/>
    <col min="2825" max="3072" width="9.33203125" style="61"/>
    <col min="3073" max="3073" width="6.1640625" style="61" customWidth="1"/>
    <col min="3074" max="3076" width="9.33203125" style="61"/>
    <col min="3077" max="3077" width="35.83203125" style="61" customWidth="1"/>
    <col min="3078" max="3078" width="19" style="61" customWidth="1"/>
    <col min="3079" max="3079" width="13.6640625" style="61" customWidth="1"/>
    <col min="3080" max="3080" width="7.83203125" style="61" customWidth="1"/>
    <col min="3081" max="3328" width="9.33203125" style="61"/>
    <col min="3329" max="3329" width="6.1640625" style="61" customWidth="1"/>
    <col min="3330" max="3332" width="9.33203125" style="61"/>
    <col min="3333" max="3333" width="35.83203125" style="61" customWidth="1"/>
    <col min="3334" max="3334" width="19" style="61" customWidth="1"/>
    <col min="3335" max="3335" width="13.6640625" style="61" customWidth="1"/>
    <col min="3336" max="3336" width="7.83203125" style="61" customWidth="1"/>
    <col min="3337" max="3584" width="9.33203125" style="61"/>
    <col min="3585" max="3585" width="6.1640625" style="61" customWidth="1"/>
    <col min="3586" max="3588" width="9.33203125" style="61"/>
    <col min="3589" max="3589" width="35.83203125" style="61" customWidth="1"/>
    <col min="3590" max="3590" width="19" style="61" customWidth="1"/>
    <col min="3591" max="3591" width="13.6640625" style="61" customWidth="1"/>
    <col min="3592" max="3592" width="7.83203125" style="61" customWidth="1"/>
    <col min="3593" max="3840" width="9.33203125" style="61"/>
    <col min="3841" max="3841" width="6.1640625" style="61" customWidth="1"/>
    <col min="3842" max="3844" width="9.33203125" style="61"/>
    <col min="3845" max="3845" width="35.83203125" style="61" customWidth="1"/>
    <col min="3846" max="3846" width="19" style="61" customWidth="1"/>
    <col min="3847" max="3847" width="13.6640625" style="61" customWidth="1"/>
    <col min="3848" max="3848" width="7.83203125" style="61" customWidth="1"/>
    <col min="3849" max="4096" width="9.33203125" style="61"/>
    <col min="4097" max="4097" width="6.1640625" style="61" customWidth="1"/>
    <col min="4098" max="4100" width="9.33203125" style="61"/>
    <col min="4101" max="4101" width="35.83203125" style="61" customWidth="1"/>
    <col min="4102" max="4102" width="19" style="61" customWidth="1"/>
    <col min="4103" max="4103" width="13.6640625" style="61" customWidth="1"/>
    <col min="4104" max="4104" width="7.83203125" style="61" customWidth="1"/>
    <col min="4105" max="4352" width="9.33203125" style="61"/>
    <col min="4353" max="4353" width="6.1640625" style="61" customWidth="1"/>
    <col min="4354" max="4356" width="9.33203125" style="61"/>
    <col min="4357" max="4357" width="35.83203125" style="61" customWidth="1"/>
    <col min="4358" max="4358" width="19" style="61" customWidth="1"/>
    <col min="4359" max="4359" width="13.6640625" style="61" customWidth="1"/>
    <col min="4360" max="4360" width="7.83203125" style="61" customWidth="1"/>
    <col min="4361" max="4608" width="9.33203125" style="61"/>
    <col min="4609" max="4609" width="6.1640625" style="61" customWidth="1"/>
    <col min="4610" max="4612" width="9.33203125" style="61"/>
    <col min="4613" max="4613" width="35.83203125" style="61" customWidth="1"/>
    <col min="4614" max="4614" width="19" style="61" customWidth="1"/>
    <col min="4615" max="4615" width="13.6640625" style="61" customWidth="1"/>
    <col min="4616" max="4616" width="7.83203125" style="61" customWidth="1"/>
    <col min="4617" max="4864" width="9.33203125" style="61"/>
    <col min="4865" max="4865" width="6.1640625" style="61" customWidth="1"/>
    <col min="4866" max="4868" width="9.33203125" style="61"/>
    <col min="4869" max="4869" width="35.83203125" style="61" customWidth="1"/>
    <col min="4870" max="4870" width="19" style="61" customWidth="1"/>
    <col min="4871" max="4871" width="13.6640625" style="61" customWidth="1"/>
    <col min="4872" max="4872" width="7.83203125" style="61" customWidth="1"/>
    <col min="4873" max="5120" width="9.33203125" style="61"/>
    <col min="5121" max="5121" width="6.1640625" style="61" customWidth="1"/>
    <col min="5122" max="5124" width="9.33203125" style="61"/>
    <col min="5125" max="5125" width="35.83203125" style="61" customWidth="1"/>
    <col min="5126" max="5126" width="19" style="61" customWidth="1"/>
    <col min="5127" max="5127" width="13.6640625" style="61" customWidth="1"/>
    <col min="5128" max="5128" width="7.83203125" style="61" customWidth="1"/>
    <col min="5129" max="5376" width="9.33203125" style="61"/>
    <col min="5377" max="5377" width="6.1640625" style="61" customWidth="1"/>
    <col min="5378" max="5380" width="9.33203125" style="61"/>
    <col min="5381" max="5381" width="35.83203125" style="61" customWidth="1"/>
    <col min="5382" max="5382" width="19" style="61" customWidth="1"/>
    <col min="5383" max="5383" width="13.6640625" style="61" customWidth="1"/>
    <col min="5384" max="5384" width="7.83203125" style="61" customWidth="1"/>
    <col min="5385" max="5632" width="9.33203125" style="61"/>
    <col min="5633" max="5633" width="6.1640625" style="61" customWidth="1"/>
    <col min="5634" max="5636" width="9.33203125" style="61"/>
    <col min="5637" max="5637" width="35.83203125" style="61" customWidth="1"/>
    <col min="5638" max="5638" width="19" style="61" customWidth="1"/>
    <col min="5639" max="5639" width="13.6640625" style="61" customWidth="1"/>
    <col min="5640" max="5640" width="7.83203125" style="61" customWidth="1"/>
    <col min="5641" max="5888" width="9.33203125" style="61"/>
    <col min="5889" max="5889" width="6.1640625" style="61" customWidth="1"/>
    <col min="5890" max="5892" width="9.33203125" style="61"/>
    <col min="5893" max="5893" width="35.83203125" style="61" customWidth="1"/>
    <col min="5894" max="5894" width="19" style="61" customWidth="1"/>
    <col min="5895" max="5895" width="13.6640625" style="61" customWidth="1"/>
    <col min="5896" max="5896" width="7.83203125" style="61" customWidth="1"/>
    <col min="5897" max="6144" width="9.33203125" style="61"/>
    <col min="6145" max="6145" width="6.1640625" style="61" customWidth="1"/>
    <col min="6146" max="6148" width="9.33203125" style="61"/>
    <col min="6149" max="6149" width="35.83203125" style="61" customWidth="1"/>
    <col min="6150" max="6150" width="19" style="61" customWidth="1"/>
    <col min="6151" max="6151" width="13.6640625" style="61" customWidth="1"/>
    <col min="6152" max="6152" width="7.83203125" style="61" customWidth="1"/>
    <col min="6153" max="6400" width="9.33203125" style="61"/>
    <col min="6401" max="6401" width="6.1640625" style="61" customWidth="1"/>
    <col min="6402" max="6404" width="9.33203125" style="61"/>
    <col min="6405" max="6405" width="35.83203125" style="61" customWidth="1"/>
    <col min="6406" max="6406" width="19" style="61" customWidth="1"/>
    <col min="6407" max="6407" width="13.6640625" style="61" customWidth="1"/>
    <col min="6408" max="6408" width="7.83203125" style="61" customWidth="1"/>
    <col min="6409" max="6656" width="9.33203125" style="61"/>
    <col min="6657" max="6657" width="6.1640625" style="61" customWidth="1"/>
    <col min="6658" max="6660" width="9.33203125" style="61"/>
    <col min="6661" max="6661" width="35.83203125" style="61" customWidth="1"/>
    <col min="6662" max="6662" width="19" style="61" customWidth="1"/>
    <col min="6663" max="6663" width="13.6640625" style="61" customWidth="1"/>
    <col min="6664" max="6664" width="7.83203125" style="61" customWidth="1"/>
    <col min="6665" max="6912" width="9.33203125" style="61"/>
    <col min="6913" max="6913" width="6.1640625" style="61" customWidth="1"/>
    <col min="6914" max="6916" width="9.33203125" style="61"/>
    <col min="6917" max="6917" width="35.83203125" style="61" customWidth="1"/>
    <col min="6918" max="6918" width="19" style="61" customWidth="1"/>
    <col min="6919" max="6919" width="13.6640625" style="61" customWidth="1"/>
    <col min="6920" max="6920" width="7.83203125" style="61" customWidth="1"/>
    <col min="6921" max="7168" width="9.33203125" style="61"/>
    <col min="7169" max="7169" width="6.1640625" style="61" customWidth="1"/>
    <col min="7170" max="7172" width="9.33203125" style="61"/>
    <col min="7173" max="7173" width="35.83203125" style="61" customWidth="1"/>
    <col min="7174" max="7174" width="19" style="61" customWidth="1"/>
    <col min="7175" max="7175" width="13.6640625" style="61" customWidth="1"/>
    <col min="7176" max="7176" width="7.83203125" style="61" customWidth="1"/>
    <col min="7177" max="7424" width="9.33203125" style="61"/>
    <col min="7425" max="7425" width="6.1640625" style="61" customWidth="1"/>
    <col min="7426" max="7428" width="9.33203125" style="61"/>
    <col min="7429" max="7429" width="35.83203125" style="61" customWidth="1"/>
    <col min="7430" max="7430" width="19" style="61" customWidth="1"/>
    <col min="7431" max="7431" width="13.6640625" style="61" customWidth="1"/>
    <col min="7432" max="7432" width="7.83203125" style="61" customWidth="1"/>
    <col min="7433" max="7680" width="9.33203125" style="61"/>
    <col min="7681" max="7681" width="6.1640625" style="61" customWidth="1"/>
    <col min="7682" max="7684" width="9.33203125" style="61"/>
    <col min="7685" max="7685" width="35.83203125" style="61" customWidth="1"/>
    <col min="7686" max="7686" width="19" style="61" customWidth="1"/>
    <col min="7687" max="7687" width="13.6640625" style="61" customWidth="1"/>
    <col min="7688" max="7688" width="7.83203125" style="61" customWidth="1"/>
    <col min="7689" max="7936" width="9.33203125" style="61"/>
    <col min="7937" max="7937" width="6.1640625" style="61" customWidth="1"/>
    <col min="7938" max="7940" width="9.33203125" style="61"/>
    <col min="7941" max="7941" width="35.83203125" style="61" customWidth="1"/>
    <col min="7942" max="7942" width="19" style="61" customWidth="1"/>
    <col min="7943" max="7943" width="13.6640625" style="61" customWidth="1"/>
    <col min="7944" max="7944" width="7.83203125" style="61" customWidth="1"/>
    <col min="7945" max="8192" width="9.33203125" style="61"/>
    <col min="8193" max="8193" width="6.1640625" style="61" customWidth="1"/>
    <col min="8194" max="8196" width="9.33203125" style="61"/>
    <col min="8197" max="8197" width="35.83203125" style="61" customWidth="1"/>
    <col min="8198" max="8198" width="19" style="61" customWidth="1"/>
    <col min="8199" max="8199" width="13.6640625" style="61" customWidth="1"/>
    <col min="8200" max="8200" width="7.83203125" style="61" customWidth="1"/>
    <col min="8201" max="8448" width="9.33203125" style="61"/>
    <col min="8449" max="8449" width="6.1640625" style="61" customWidth="1"/>
    <col min="8450" max="8452" width="9.33203125" style="61"/>
    <col min="8453" max="8453" width="35.83203125" style="61" customWidth="1"/>
    <col min="8454" max="8454" width="19" style="61" customWidth="1"/>
    <col min="8455" max="8455" width="13.6640625" style="61" customWidth="1"/>
    <col min="8456" max="8456" width="7.83203125" style="61" customWidth="1"/>
    <col min="8457" max="8704" width="9.33203125" style="61"/>
    <col min="8705" max="8705" width="6.1640625" style="61" customWidth="1"/>
    <col min="8706" max="8708" width="9.33203125" style="61"/>
    <col min="8709" max="8709" width="35.83203125" style="61" customWidth="1"/>
    <col min="8710" max="8710" width="19" style="61" customWidth="1"/>
    <col min="8711" max="8711" width="13.6640625" style="61" customWidth="1"/>
    <col min="8712" max="8712" width="7.83203125" style="61" customWidth="1"/>
    <col min="8713" max="8960" width="9.33203125" style="61"/>
    <col min="8961" max="8961" width="6.1640625" style="61" customWidth="1"/>
    <col min="8962" max="8964" width="9.33203125" style="61"/>
    <col min="8965" max="8965" width="35.83203125" style="61" customWidth="1"/>
    <col min="8966" max="8966" width="19" style="61" customWidth="1"/>
    <col min="8967" max="8967" width="13.6640625" style="61" customWidth="1"/>
    <col min="8968" max="8968" width="7.83203125" style="61" customWidth="1"/>
    <col min="8969" max="9216" width="9.33203125" style="61"/>
    <col min="9217" max="9217" width="6.1640625" style="61" customWidth="1"/>
    <col min="9218" max="9220" width="9.33203125" style="61"/>
    <col min="9221" max="9221" width="35.83203125" style="61" customWidth="1"/>
    <col min="9222" max="9222" width="19" style="61" customWidth="1"/>
    <col min="9223" max="9223" width="13.6640625" style="61" customWidth="1"/>
    <col min="9224" max="9224" width="7.83203125" style="61" customWidth="1"/>
    <col min="9225" max="9472" width="9.33203125" style="61"/>
    <col min="9473" max="9473" width="6.1640625" style="61" customWidth="1"/>
    <col min="9474" max="9476" width="9.33203125" style="61"/>
    <col min="9477" max="9477" width="35.83203125" style="61" customWidth="1"/>
    <col min="9478" max="9478" width="19" style="61" customWidth="1"/>
    <col min="9479" max="9479" width="13.6640625" style="61" customWidth="1"/>
    <col min="9480" max="9480" width="7.83203125" style="61" customWidth="1"/>
    <col min="9481" max="9728" width="9.33203125" style="61"/>
    <col min="9729" max="9729" width="6.1640625" style="61" customWidth="1"/>
    <col min="9730" max="9732" width="9.33203125" style="61"/>
    <col min="9733" max="9733" width="35.83203125" style="61" customWidth="1"/>
    <col min="9734" max="9734" width="19" style="61" customWidth="1"/>
    <col min="9735" max="9735" width="13.6640625" style="61" customWidth="1"/>
    <col min="9736" max="9736" width="7.83203125" style="61" customWidth="1"/>
    <col min="9737" max="9984" width="9.33203125" style="61"/>
    <col min="9985" max="9985" width="6.1640625" style="61" customWidth="1"/>
    <col min="9986" max="9988" width="9.33203125" style="61"/>
    <col min="9989" max="9989" width="35.83203125" style="61" customWidth="1"/>
    <col min="9990" max="9990" width="19" style="61" customWidth="1"/>
    <col min="9991" max="9991" width="13.6640625" style="61" customWidth="1"/>
    <col min="9992" max="9992" width="7.83203125" style="61" customWidth="1"/>
    <col min="9993" max="10240" width="9.33203125" style="61"/>
    <col min="10241" max="10241" width="6.1640625" style="61" customWidth="1"/>
    <col min="10242" max="10244" width="9.33203125" style="61"/>
    <col min="10245" max="10245" width="35.83203125" style="61" customWidth="1"/>
    <col min="10246" max="10246" width="19" style="61" customWidth="1"/>
    <col min="10247" max="10247" width="13.6640625" style="61" customWidth="1"/>
    <col min="10248" max="10248" width="7.83203125" style="61" customWidth="1"/>
    <col min="10249" max="10496" width="9.33203125" style="61"/>
    <col min="10497" max="10497" width="6.1640625" style="61" customWidth="1"/>
    <col min="10498" max="10500" width="9.33203125" style="61"/>
    <col min="10501" max="10501" width="35.83203125" style="61" customWidth="1"/>
    <col min="10502" max="10502" width="19" style="61" customWidth="1"/>
    <col min="10503" max="10503" width="13.6640625" style="61" customWidth="1"/>
    <col min="10504" max="10504" width="7.83203125" style="61" customWidth="1"/>
    <col min="10505" max="10752" width="9.33203125" style="61"/>
    <col min="10753" max="10753" width="6.1640625" style="61" customWidth="1"/>
    <col min="10754" max="10756" width="9.33203125" style="61"/>
    <col min="10757" max="10757" width="35.83203125" style="61" customWidth="1"/>
    <col min="10758" max="10758" width="19" style="61" customWidth="1"/>
    <col min="10759" max="10759" width="13.6640625" style="61" customWidth="1"/>
    <col min="10760" max="10760" width="7.83203125" style="61" customWidth="1"/>
    <col min="10761" max="11008" width="9.33203125" style="61"/>
    <col min="11009" max="11009" width="6.1640625" style="61" customWidth="1"/>
    <col min="11010" max="11012" width="9.33203125" style="61"/>
    <col min="11013" max="11013" width="35.83203125" style="61" customWidth="1"/>
    <col min="11014" max="11014" width="19" style="61" customWidth="1"/>
    <col min="11015" max="11015" width="13.6640625" style="61" customWidth="1"/>
    <col min="11016" max="11016" width="7.83203125" style="61" customWidth="1"/>
    <col min="11017" max="11264" width="9.33203125" style="61"/>
    <col min="11265" max="11265" width="6.1640625" style="61" customWidth="1"/>
    <col min="11266" max="11268" width="9.33203125" style="61"/>
    <col min="11269" max="11269" width="35.83203125" style="61" customWidth="1"/>
    <col min="11270" max="11270" width="19" style="61" customWidth="1"/>
    <col min="11271" max="11271" width="13.6640625" style="61" customWidth="1"/>
    <col min="11272" max="11272" width="7.83203125" style="61" customWidth="1"/>
    <col min="11273" max="11520" width="9.33203125" style="61"/>
    <col min="11521" max="11521" width="6.1640625" style="61" customWidth="1"/>
    <col min="11522" max="11524" width="9.33203125" style="61"/>
    <col min="11525" max="11525" width="35.83203125" style="61" customWidth="1"/>
    <col min="11526" max="11526" width="19" style="61" customWidth="1"/>
    <col min="11527" max="11527" width="13.6640625" style="61" customWidth="1"/>
    <col min="11528" max="11528" width="7.83203125" style="61" customWidth="1"/>
    <col min="11529" max="11776" width="9.33203125" style="61"/>
    <col min="11777" max="11777" width="6.1640625" style="61" customWidth="1"/>
    <col min="11778" max="11780" width="9.33203125" style="61"/>
    <col min="11781" max="11781" width="35.83203125" style="61" customWidth="1"/>
    <col min="11782" max="11782" width="19" style="61" customWidth="1"/>
    <col min="11783" max="11783" width="13.6640625" style="61" customWidth="1"/>
    <col min="11784" max="11784" width="7.83203125" style="61" customWidth="1"/>
    <col min="11785" max="12032" width="9.33203125" style="61"/>
    <col min="12033" max="12033" width="6.1640625" style="61" customWidth="1"/>
    <col min="12034" max="12036" width="9.33203125" style="61"/>
    <col min="12037" max="12037" width="35.83203125" style="61" customWidth="1"/>
    <col min="12038" max="12038" width="19" style="61" customWidth="1"/>
    <col min="12039" max="12039" width="13.6640625" style="61" customWidth="1"/>
    <col min="12040" max="12040" width="7.83203125" style="61" customWidth="1"/>
    <col min="12041" max="12288" width="9.33203125" style="61"/>
    <col min="12289" max="12289" width="6.1640625" style="61" customWidth="1"/>
    <col min="12290" max="12292" width="9.33203125" style="61"/>
    <col min="12293" max="12293" width="35.83203125" style="61" customWidth="1"/>
    <col min="12294" max="12294" width="19" style="61" customWidth="1"/>
    <col min="12295" max="12295" width="13.6640625" style="61" customWidth="1"/>
    <col min="12296" max="12296" width="7.83203125" style="61" customWidth="1"/>
    <col min="12297" max="12544" width="9.33203125" style="61"/>
    <col min="12545" max="12545" width="6.1640625" style="61" customWidth="1"/>
    <col min="12546" max="12548" width="9.33203125" style="61"/>
    <col min="12549" max="12549" width="35.83203125" style="61" customWidth="1"/>
    <col min="12550" max="12550" width="19" style="61" customWidth="1"/>
    <col min="12551" max="12551" width="13.6640625" style="61" customWidth="1"/>
    <col min="12552" max="12552" width="7.83203125" style="61" customWidth="1"/>
    <col min="12553" max="12800" width="9.33203125" style="61"/>
    <col min="12801" max="12801" width="6.1640625" style="61" customWidth="1"/>
    <col min="12802" max="12804" width="9.33203125" style="61"/>
    <col min="12805" max="12805" width="35.83203125" style="61" customWidth="1"/>
    <col min="12806" max="12806" width="19" style="61" customWidth="1"/>
    <col min="12807" max="12807" width="13.6640625" style="61" customWidth="1"/>
    <col min="12808" max="12808" width="7.83203125" style="61" customWidth="1"/>
    <col min="12809" max="13056" width="9.33203125" style="61"/>
    <col min="13057" max="13057" width="6.1640625" style="61" customWidth="1"/>
    <col min="13058" max="13060" width="9.33203125" style="61"/>
    <col min="13061" max="13061" width="35.83203125" style="61" customWidth="1"/>
    <col min="13062" max="13062" width="19" style="61" customWidth="1"/>
    <col min="13063" max="13063" width="13.6640625" style="61" customWidth="1"/>
    <col min="13064" max="13064" width="7.83203125" style="61" customWidth="1"/>
    <col min="13065" max="13312" width="9.33203125" style="61"/>
    <col min="13313" max="13313" width="6.1640625" style="61" customWidth="1"/>
    <col min="13314" max="13316" width="9.33203125" style="61"/>
    <col min="13317" max="13317" width="35.83203125" style="61" customWidth="1"/>
    <col min="13318" max="13318" width="19" style="61" customWidth="1"/>
    <col min="13319" max="13319" width="13.6640625" style="61" customWidth="1"/>
    <col min="13320" max="13320" width="7.83203125" style="61" customWidth="1"/>
    <col min="13321" max="13568" width="9.33203125" style="61"/>
    <col min="13569" max="13569" width="6.1640625" style="61" customWidth="1"/>
    <col min="13570" max="13572" width="9.33203125" style="61"/>
    <col min="13573" max="13573" width="35.83203125" style="61" customWidth="1"/>
    <col min="13574" max="13574" width="19" style="61" customWidth="1"/>
    <col min="13575" max="13575" width="13.6640625" style="61" customWidth="1"/>
    <col min="13576" max="13576" width="7.83203125" style="61" customWidth="1"/>
    <col min="13577" max="13824" width="9.33203125" style="61"/>
    <col min="13825" max="13825" width="6.1640625" style="61" customWidth="1"/>
    <col min="13826" max="13828" width="9.33203125" style="61"/>
    <col min="13829" max="13829" width="35.83203125" style="61" customWidth="1"/>
    <col min="13830" max="13830" width="19" style="61" customWidth="1"/>
    <col min="13831" max="13831" width="13.6640625" style="61" customWidth="1"/>
    <col min="13832" max="13832" width="7.83203125" style="61" customWidth="1"/>
    <col min="13833" max="14080" width="9.33203125" style="61"/>
    <col min="14081" max="14081" width="6.1640625" style="61" customWidth="1"/>
    <col min="14082" max="14084" width="9.33203125" style="61"/>
    <col min="14085" max="14085" width="35.83203125" style="61" customWidth="1"/>
    <col min="14086" max="14086" width="19" style="61" customWidth="1"/>
    <col min="14087" max="14087" width="13.6640625" style="61" customWidth="1"/>
    <col min="14088" max="14088" width="7.83203125" style="61" customWidth="1"/>
    <col min="14089" max="14336" width="9.33203125" style="61"/>
    <col min="14337" max="14337" width="6.1640625" style="61" customWidth="1"/>
    <col min="14338" max="14340" width="9.33203125" style="61"/>
    <col min="14341" max="14341" width="35.83203125" style="61" customWidth="1"/>
    <col min="14342" max="14342" width="19" style="61" customWidth="1"/>
    <col min="14343" max="14343" width="13.6640625" style="61" customWidth="1"/>
    <col min="14344" max="14344" width="7.83203125" style="61" customWidth="1"/>
    <col min="14345" max="14592" width="9.33203125" style="61"/>
    <col min="14593" max="14593" width="6.1640625" style="61" customWidth="1"/>
    <col min="14594" max="14596" width="9.33203125" style="61"/>
    <col min="14597" max="14597" width="35.83203125" style="61" customWidth="1"/>
    <col min="14598" max="14598" width="19" style="61" customWidth="1"/>
    <col min="14599" max="14599" width="13.6640625" style="61" customWidth="1"/>
    <col min="14600" max="14600" width="7.83203125" style="61" customWidth="1"/>
    <col min="14601" max="14848" width="9.33203125" style="61"/>
    <col min="14849" max="14849" width="6.1640625" style="61" customWidth="1"/>
    <col min="14850" max="14852" width="9.33203125" style="61"/>
    <col min="14853" max="14853" width="35.83203125" style="61" customWidth="1"/>
    <col min="14854" max="14854" width="19" style="61" customWidth="1"/>
    <col min="14855" max="14855" width="13.6640625" style="61" customWidth="1"/>
    <col min="14856" max="14856" width="7.83203125" style="61" customWidth="1"/>
    <col min="14857" max="15104" width="9.33203125" style="61"/>
    <col min="15105" max="15105" width="6.1640625" style="61" customWidth="1"/>
    <col min="15106" max="15108" width="9.33203125" style="61"/>
    <col min="15109" max="15109" width="35.83203125" style="61" customWidth="1"/>
    <col min="15110" max="15110" width="19" style="61" customWidth="1"/>
    <col min="15111" max="15111" width="13.6640625" style="61" customWidth="1"/>
    <col min="15112" max="15112" width="7.83203125" style="61" customWidth="1"/>
    <col min="15113" max="15360" width="9.33203125" style="61"/>
    <col min="15361" max="15361" width="6.1640625" style="61" customWidth="1"/>
    <col min="15362" max="15364" width="9.33203125" style="61"/>
    <col min="15365" max="15365" width="35.83203125" style="61" customWidth="1"/>
    <col min="15366" max="15366" width="19" style="61" customWidth="1"/>
    <col min="15367" max="15367" width="13.6640625" style="61" customWidth="1"/>
    <col min="15368" max="15368" width="7.83203125" style="61" customWidth="1"/>
    <col min="15369" max="15616" width="9.33203125" style="61"/>
    <col min="15617" max="15617" width="6.1640625" style="61" customWidth="1"/>
    <col min="15618" max="15620" width="9.33203125" style="61"/>
    <col min="15621" max="15621" width="35.83203125" style="61" customWidth="1"/>
    <col min="15622" max="15622" width="19" style="61" customWidth="1"/>
    <col min="15623" max="15623" width="13.6640625" style="61" customWidth="1"/>
    <col min="15624" max="15624" width="7.83203125" style="61" customWidth="1"/>
    <col min="15625" max="15872" width="9.33203125" style="61"/>
    <col min="15873" max="15873" width="6.1640625" style="61" customWidth="1"/>
    <col min="15874" max="15876" width="9.33203125" style="61"/>
    <col min="15877" max="15877" width="35.83203125" style="61" customWidth="1"/>
    <col min="15878" max="15878" width="19" style="61" customWidth="1"/>
    <col min="15879" max="15879" width="13.6640625" style="61" customWidth="1"/>
    <col min="15880" max="15880" width="7.83203125" style="61" customWidth="1"/>
    <col min="15881" max="16128" width="9.33203125" style="61"/>
    <col min="16129" max="16129" width="6.1640625" style="61" customWidth="1"/>
    <col min="16130" max="16132" width="9.33203125" style="61"/>
    <col min="16133" max="16133" width="35.83203125" style="61" customWidth="1"/>
    <col min="16134" max="16134" width="19" style="61" customWidth="1"/>
    <col min="16135" max="16135" width="13.6640625" style="61" customWidth="1"/>
    <col min="16136" max="16136" width="7.83203125" style="61" customWidth="1"/>
    <col min="16137" max="16384" width="9.33203125" style="61"/>
  </cols>
  <sheetData>
    <row r="1" spans="1:10" ht="21" customHeight="1" x14ac:dyDescent="0.25">
      <c r="B1" s="31"/>
      <c r="C1" s="31"/>
      <c r="D1" s="31"/>
      <c r="E1" s="31"/>
      <c r="F1" s="296" t="s">
        <v>529</v>
      </c>
      <c r="G1" s="296"/>
      <c r="H1" s="296"/>
      <c r="I1" s="296"/>
      <c r="J1" s="296"/>
    </row>
    <row r="2" spans="1:10" ht="22.5" customHeight="1" x14ac:dyDescent="0.25">
      <c r="B2" s="31"/>
      <c r="C2" s="31"/>
      <c r="D2" s="31"/>
      <c r="E2" s="31"/>
      <c r="F2" s="296"/>
      <c r="G2" s="296"/>
      <c r="H2" s="296"/>
      <c r="I2" s="296"/>
      <c r="J2" s="296"/>
    </row>
    <row r="3" spans="1:10" ht="24.75" customHeight="1" x14ac:dyDescent="0.25">
      <c r="B3" s="31"/>
      <c r="C3" s="31"/>
      <c r="D3" s="31"/>
      <c r="E3" s="31"/>
      <c r="F3" s="296"/>
      <c r="G3" s="296"/>
      <c r="H3" s="296"/>
      <c r="I3" s="296"/>
      <c r="J3" s="296"/>
    </row>
    <row r="4" spans="1:10" ht="27.75" customHeight="1" x14ac:dyDescent="0.25">
      <c r="B4" s="31"/>
      <c r="C4" s="31"/>
      <c r="D4" s="31"/>
      <c r="E4" s="31"/>
      <c r="F4" s="296"/>
      <c r="G4" s="296"/>
      <c r="H4" s="296"/>
      <c r="I4" s="296"/>
      <c r="J4" s="296"/>
    </row>
    <row r="5" spans="1:10" ht="15.75" customHeight="1" x14ac:dyDescent="0.25">
      <c r="B5" s="33"/>
      <c r="C5" s="33"/>
      <c r="D5" s="33"/>
      <c r="E5" s="33"/>
      <c r="F5" s="296"/>
      <c r="G5" s="296"/>
      <c r="H5" s="296"/>
      <c r="I5" s="296"/>
      <c r="J5" s="296"/>
    </row>
    <row r="6" spans="1:10" ht="11.25" customHeight="1" x14ac:dyDescent="0.25">
      <c r="B6" s="33"/>
      <c r="C6" s="33"/>
      <c r="D6" s="33"/>
      <c r="E6" s="33"/>
      <c r="F6" s="62"/>
      <c r="G6" s="62"/>
      <c r="H6" s="62"/>
      <c r="I6" s="62"/>
      <c r="J6" s="62"/>
    </row>
    <row r="8" spans="1:10" ht="66" customHeight="1" x14ac:dyDescent="0.2">
      <c r="A8" s="301" t="s">
        <v>530</v>
      </c>
      <c r="B8" s="301"/>
      <c r="C8" s="301"/>
      <c r="D8" s="301"/>
      <c r="E8" s="301"/>
      <c r="F8" s="301"/>
      <c r="G8" s="301"/>
      <c r="H8" s="301"/>
      <c r="I8" s="301"/>
      <c r="J8" s="301"/>
    </row>
    <row r="10" spans="1:10" ht="19.5" customHeight="1" x14ac:dyDescent="0.2">
      <c r="A10" s="315" t="s">
        <v>32</v>
      </c>
      <c r="B10" s="316" t="s">
        <v>33</v>
      </c>
      <c r="C10" s="316"/>
      <c r="D10" s="316"/>
      <c r="E10" s="316"/>
      <c r="F10" s="317" t="s">
        <v>34</v>
      </c>
      <c r="G10" s="317"/>
      <c r="H10" s="317"/>
      <c r="I10" s="317"/>
      <c r="J10" s="317"/>
    </row>
    <row r="11" spans="1:10" ht="18.75" customHeight="1" x14ac:dyDescent="0.2">
      <c r="A11" s="315"/>
      <c r="B11" s="316"/>
      <c r="C11" s="316"/>
      <c r="D11" s="316"/>
      <c r="E11" s="316"/>
      <c r="F11" s="154" t="s">
        <v>420</v>
      </c>
      <c r="G11" s="318" t="s">
        <v>496</v>
      </c>
      <c r="H11" s="319"/>
      <c r="I11" s="317" t="s">
        <v>512</v>
      </c>
      <c r="J11" s="317"/>
    </row>
    <row r="12" spans="1:10" ht="15.75" customHeight="1" x14ac:dyDescent="0.2">
      <c r="A12" s="155">
        <v>1</v>
      </c>
      <c r="B12" s="309" t="s">
        <v>353</v>
      </c>
      <c r="C12" s="310"/>
      <c r="D12" s="310"/>
      <c r="E12" s="311"/>
      <c r="F12" s="132"/>
      <c r="G12" s="306"/>
      <c r="H12" s="314"/>
      <c r="I12" s="306"/>
      <c r="J12" s="314"/>
    </row>
    <row r="13" spans="1:10" ht="13.5" customHeight="1" x14ac:dyDescent="0.2">
      <c r="A13" s="156"/>
      <c r="B13" s="309" t="s">
        <v>397</v>
      </c>
      <c r="C13" s="310"/>
      <c r="D13" s="310"/>
      <c r="E13" s="311"/>
      <c r="F13" s="132"/>
      <c r="G13" s="306"/>
      <c r="H13" s="304"/>
      <c r="I13" s="306"/>
      <c r="J13" s="304"/>
    </row>
    <row r="14" spans="1:10" ht="25.5" customHeight="1" x14ac:dyDescent="0.2">
      <c r="A14" s="156"/>
      <c r="B14" s="309" t="s">
        <v>398</v>
      </c>
      <c r="C14" s="310"/>
      <c r="D14" s="310"/>
      <c r="E14" s="311"/>
      <c r="F14" s="132"/>
      <c r="G14" s="313"/>
      <c r="H14" s="313"/>
      <c r="I14" s="313"/>
      <c r="J14" s="313"/>
    </row>
    <row r="15" spans="1:10" ht="26.25" customHeight="1" x14ac:dyDescent="0.2">
      <c r="A15" s="157">
        <v>2</v>
      </c>
      <c r="B15" s="307" t="s">
        <v>399</v>
      </c>
      <c r="C15" s="307"/>
      <c r="D15" s="307"/>
      <c r="E15" s="307"/>
      <c r="F15" s="158">
        <f>F17</f>
        <v>-2443.6</v>
      </c>
      <c r="G15" s="308">
        <f>G17</f>
        <v>-3258.1</v>
      </c>
      <c r="H15" s="304"/>
      <c r="I15" s="308">
        <f>I17</f>
        <v>-4072.6</v>
      </c>
      <c r="J15" s="304"/>
    </row>
    <row r="16" spans="1:10" x14ac:dyDescent="0.2">
      <c r="A16" s="155"/>
      <c r="B16" s="309" t="s">
        <v>397</v>
      </c>
      <c r="C16" s="310"/>
      <c r="D16" s="310"/>
      <c r="E16" s="311"/>
      <c r="F16" s="132"/>
      <c r="G16" s="312"/>
      <c r="H16" s="312"/>
      <c r="I16" s="312"/>
      <c r="J16" s="312"/>
    </row>
    <row r="17" spans="1:10" ht="24.75" customHeight="1" x14ac:dyDescent="0.2">
      <c r="A17" s="155"/>
      <c r="B17" s="305" t="s">
        <v>398</v>
      </c>
      <c r="C17" s="305"/>
      <c r="D17" s="305"/>
      <c r="E17" s="305"/>
      <c r="F17" s="132">
        <f>'Приложение 8'!C22</f>
        <v>-2443.6</v>
      </c>
      <c r="G17" s="306">
        <f>'Приложение 8'!D22</f>
        <v>-3258.1</v>
      </c>
      <c r="H17" s="304"/>
      <c r="I17" s="306">
        <f>'Приложение 8'!E22</f>
        <v>-4072.6</v>
      </c>
      <c r="J17" s="304"/>
    </row>
    <row r="18" spans="1:10" x14ac:dyDescent="0.2">
      <c r="A18" s="159"/>
      <c r="B18" s="302" t="s">
        <v>19</v>
      </c>
      <c r="C18" s="302"/>
      <c r="D18" s="302"/>
      <c r="E18" s="302"/>
      <c r="F18" s="160">
        <f>F13+F17</f>
        <v>-2443.6</v>
      </c>
      <c r="G18" s="303">
        <f t="shared" ref="G18:I18" si="0">G13+G17</f>
        <v>-3258.1</v>
      </c>
      <c r="H18" s="304"/>
      <c r="I18" s="303">
        <f t="shared" si="0"/>
        <v>-4072.6</v>
      </c>
      <c r="J18" s="304"/>
    </row>
    <row r="19" spans="1:10" x14ac:dyDescent="0.2">
      <c r="F19" s="63"/>
    </row>
    <row r="20" spans="1:10" x14ac:dyDescent="0.2">
      <c r="F20" s="63"/>
    </row>
  </sheetData>
  <mergeCells count="28">
    <mergeCell ref="B12:E12"/>
    <mergeCell ref="G12:H12"/>
    <mergeCell ref="I12:J12"/>
    <mergeCell ref="A8:J8"/>
    <mergeCell ref="F1:J5"/>
    <mergeCell ref="A10:A11"/>
    <mergeCell ref="B10:E11"/>
    <mergeCell ref="F10:J10"/>
    <mergeCell ref="G11:H11"/>
    <mergeCell ref="I11:J11"/>
    <mergeCell ref="B13:E13"/>
    <mergeCell ref="G13:H13"/>
    <mergeCell ref="I13:J13"/>
    <mergeCell ref="B14:E14"/>
    <mergeCell ref="G14:H14"/>
    <mergeCell ref="I14:J14"/>
    <mergeCell ref="B15:E15"/>
    <mergeCell ref="G15:H15"/>
    <mergeCell ref="I15:J15"/>
    <mergeCell ref="B16:E16"/>
    <mergeCell ref="G16:H16"/>
    <mergeCell ref="I16:J16"/>
    <mergeCell ref="B18:E18"/>
    <mergeCell ref="G18:H18"/>
    <mergeCell ref="I18:J18"/>
    <mergeCell ref="B17:E17"/>
    <mergeCell ref="G17:H17"/>
    <mergeCell ref="I17:J17"/>
  </mergeCells>
  <conditionalFormatting sqref="B1:B6">
    <cfRule type="expression" dxfId="0" priority="1" stopIfTrue="1">
      <formula>$I1&lt;&gt;""</formula>
    </cfRule>
  </conditionalFormatting>
  <pageMargins left="0.6692913385826772" right="0.43307086614173229" top="0.47244094488188981" bottom="0.98425196850393704"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8</vt:i4>
      </vt:variant>
    </vt:vector>
  </HeadingPairs>
  <TitlesOfParts>
    <vt:vector size="18"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9</vt:lpstr>
      <vt:lpstr>Лист1</vt:lpstr>
      <vt:lpstr>'Приложение 8'!Заголовки_для_печати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2024-11-21T12:08:50Z</dcterms:modified>
</cp:coreProperties>
</file>